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39" i="8" l="1"/>
  <c r="I42" i="9"/>
  <c r="L42" i="9"/>
  <c r="K7" i="9" l="1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P62" i="8" s="1"/>
  <c r="Q61" i="8"/>
  <c r="R61" i="8"/>
  <c r="S61" i="8"/>
  <c r="T61" i="8"/>
  <c r="T62" i="8" s="1"/>
  <c r="U61" i="8"/>
  <c r="V61" i="8"/>
  <c r="W61" i="8"/>
  <c r="X61" i="8"/>
  <c r="X62" i="8" s="1"/>
  <c r="Y61" i="8"/>
  <c r="Z61" i="8"/>
  <c r="AA61" i="8"/>
  <c r="AB61" i="8"/>
  <c r="AB62" i="8" s="1"/>
  <c r="AC61" i="8"/>
  <c r="AD61" i="8"/>
  <c r="AE61" i="8"/>
  <c r="AF61" i="8"/>
  <c r="AF62" i="8" s="1"/>
  <c r="AG61" i="8"/>
  <c r="AH61" i="8"/>
  <c r="AI61" i="8"/>
  <c r="AJ61" i="8"/>
  <c r="AJ62" i="8" s="1"/>
  <c r="AK61" i="8"/>
  <c r="AL61" i="8"/>
  <c r="AM61" i="8"/>
  <c r="AN61" i="8"/>
  <c r="AN62" i="8" s="1"/>
  <c r="AO61" i="8"/>
  <c r="AP61" i="8"/>
  <c r="AQ61" i="8"/>
  <c r="AR61" i="8"/>
  <c r="AR62" i="8" s="1"/>
  <c r="AS61" i="8"/>
  <c r="AT61" i="8"/>
  <c r="AU61" i="8"/>
  <c r="AV61" i="8"/>
  <c r="AV62" i="8" s="1"/>
  <c r="AW61" i="8"/>
  <c r="AX61" i="8"/>
  <c r="AY61" i="8"/>
  <c r="AZ61" i="8"/>
  <c r="AZ62" i="8" s="1"/>
  <c r="BA61" i="8"/>
  <c r="BB61" i="8"/>
  <c r="BC61" i="8"/>
  <c r="BD61" i="8"/>
  <c r="BD62" i="8" s="1"/>
  <c r="BE61" i="8"/>
  <c r="BF61" i="8"/>
  <c r="BG61" i="8"/>
  <c r="BH61" i="8"/>
  <c r="BH62" i="8" s="1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K46" i="8" l="1"/>
  <c r="BK47" i="8" s="1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X69" i="8" s="1"/>
  <c r="AV28" i="8"/>
  <c r="AR28" i="8"/>
  <c r="AP28" i="8"/>
  <c r="AN28" i="8"/>
  <c r="AJ28" i="8"/>
  <c r="AH28" i="8"/>
  <c r="AH69" i="8" s="1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E69" i="8" s="1"/>
  <c r="BC28" i="8"/>
  <c r="BA28" i="8"/>
  <c r="AY28" i="8"/>
  <c r="AW28" i="8"/>
  <c r="AW69" i="8" s="1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AB69" i="8" l="1"/>
  <c r="T69" i="8"/>
  <c r="AZ69" i="8"/>
  <c r="BA69" i="8"/>
  <c r="BI69" i="8"/>
  <c r="AD69" i="8"/>
  <c r="G69" i="8"/>
  <c r="BC69" i="8"/>
  <c r="AF69" i="8"/>
  <c r="N69" i="8"/>
  <c r="AJ69" i="8"/>
  <c r="AV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<sst xmlns="http://schemas.openxmlformats.org/spreadsheetml/2006/main" count="177" uniqueCount="132">
  <si>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</si>
  <si>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</si>
  <si>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</si>
  <si>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</si>
  <si>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</si>
  <si>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</si>
  <si>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</si>
  <si>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</si>
  <si>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</si>
  <si>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</si>
  <si>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</si>
  <si>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</si>
  <si>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</si>
  <si>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</si>
  <si>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</si>
  <si>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</si>
  <si>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</si>
  <si>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</si>
  <si>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</si>
  <si>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</si>
  <si>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</si>
  <si>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</si>
  <si>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</si>
  <si>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</si>
  <si>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</si>
  <si>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</si>
  <si>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</si>
  <si>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</si>
  <si>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</si>
  <si>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</si>
  <si>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</si>
  <si>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</si>
  <si>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</si>
  <si>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</si>
  <si>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</si>
  <si>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</si>
  <si>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</si>
  <si>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</si>
  <si>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</si>
  <si>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</si>
  <si>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</si>
  <si>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</si>
  <si>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</si>
  <si>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</si>
  <si>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</si>
  <si>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</si>
  <si>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</si>
  <si>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</si>
  <si>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</si>
  <si>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</si>
  <si>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</si>
  <si>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</si>
  <si>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</si>
  <si>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</si>
  <si>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</si>
  <si>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</si>
  <si>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</si>
  <si>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</si>
  <si>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</si>
  <si>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</si>
  <si>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</si>
  <si>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</si>
  <si>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</si>
  <si>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</si>
  <si>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</si>
  <si>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</si>
  <si>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</si>
  <si>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</si>
  <si>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</si>
  <si>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</si>
  <si>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</si>
  <si>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</si>
  <si>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</si>
  <si>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</si>
  <si>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</si>
  <si>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</si>
  <si>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</si>
  <si>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</si>
  <si>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</si>
  <si>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</si>
  <si>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</si>
  <si>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</si>
  <si>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</si>
  <si>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</si>
  <si>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</si>
  <si>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</si>
  <si>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</si>
  <si>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</si>
  <si>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</si>
  <si>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</si>
  <si>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</si>
  <si>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</si>
  <si>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</si>
  <si>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</si>
  <si>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</si>
  <si>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</si>
  <si>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</si>
  <si>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</si>
  <si>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</si>
  <si>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</si>
  <si>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</si>
  <si>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</si>
  <si>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</si>
  <si>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</si>
  <si>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</si>
  <si>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</si>
  <si>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</si>
  <si>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</si>
  <si>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</si>
  <si>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</si>
  <si>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</si>
  <si>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</si>
  <si>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</si>
  <si>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</si>
  <si>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</si>
  <si>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</si>
  <si>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</si>
  <si>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</si>
  <si>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</si>
  <si>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</si>
  <si>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</si>
  <si>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</si>
  <si>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</si>
  <si>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</si>
  <si>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</si>
  <si>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</si>
  <si>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</si>
  <si>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</si>
  <si>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>IDBI Mutual Fund: Net Average Assets Under Management (AAUM) as on 28th FEB, 2019(All figures in Rs. Crore)</t>
  </si>
  <si>
    <t>Table showing State wise /Union Territory wise contribution to AAUM of category of schemes as on 28th Feb, 2019</t>
  </si>
  <si>
    <t xml:space="preserve"> -</t>
  </si>
  <si>
    <t>IDBI Healthcare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</si>
</sst>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6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164" fontId="0" fillId="0" borderId="6" xfId="1" applyFont="1" applyFill="1" applyBorder="1"/>
    <xf numFmtId="0" fontId="13" fillId="0" borderId="1" xfId="0" applyFont="1" applyBorder="1"/>
    <xf numFmtId="164" fontId="14" fillId="0" borderId="1" xfId="1" applyFont="1" applyBorder="1" applyAlignment="1">
      <alignment horizontal="left"/>
    </xf>
    <xf numFmtId="164" fontId="13" fillId="0" borderId="1" xfId="1" applyFont="1" applyBorder="1"/>
    <xf numFmtId="164" fontId="13" fillId="0" borderId="1" xfId="0" applyNumberFormat="1" applyFont="1" applyBorder="1"/>
    <xf numFmtId="0" fontId="13" fillId="0" borderId="0" xfId="0" applyFon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zoomScale="85" zoomScaleNormal="85" workbookViewId="0">
      <pane xSplit="2" ySplit="5" topLeftCell="C15" activePane="bottomRight" state="frozen"/>
      <selection activeCell="F20" sqref="F20"/>
      <selection pane="topRight" activeCell="F20" sqref="F20"/>
      <selection pane="bottomLeft" activeCell="F20" sqref="F20"/>
      <selection pane="bottomRight" activeCell="C40" sqref="C40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57" t="s">
        <v>75</v>
      </c>
      <c r="B1" s="79" t="s">
        <v>28</v>
      </c>
      <c r="C1" s="67" t="s">
        <v>128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58"/>
      <c r="B2" s="80"/>
      <c r="C2" s="81" t="s">
        <v>27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3"/>
      <c r="W2" s="81" t="s">
        <v>25</v>
      </c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3"/>
      <c r="AQ2" s="81" t="s">
        <v>26</v>
      </c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3"/>
      <c r="BK2" s="73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58"/>
      <c r="B3" s="80"/>
      <c r="C3" s="70" t="s">
        <v>120</v>
      </c>
      <c r="D3" s="71"/>
      <c r="E3" s="71"/>
      <c r="F3" s="71"/>
      <c r="G3" s="71"/>
      <c r="H3" s="71"/>
      <c r="I3" s="71"/>
      <c r="J3" s="71"/>
      <c r="K3" s="71"/>
      <c r="L3" s="72"/>
      <c r="M3" s="70" t="s">
        <v>121</v>
      </c>
      <c r="N3" s="71"/>
      <c r="O3" s="71"/>
      <c r="P3" s="71"/>
      <c r="Q3" s="71"/>
      <c r="R3" s="71"/>
      <c r="S3" s="71"/>
      <c r="T3" s="71"/>
      <c r="U3" s="71"/>
      <c r="V3" s="72"/>
      <c r="W3" s="70" t="s">
        <v>120</v>
      </c>
      <c r="X3" s="71"/>
      <c r="Y3" s="71"/>
      <c r="Z3" s="71"/>
      <c r="AA3" s="71"/>
      <c r="AB3" s="71"/>
      <c r="AC3" s="71"/>
      <c r="AD3" s="71"/>
      <c r="AE3" s="71"/>
      <c r="AF3" s="72"/>
      <c r="AG3" s="70" t="s">
        <v>121</v>
      </c>
      <c r="AH3" s="71"/>
      <c r="AI3" s="71"/>
      <c r="AJ3" s="71"/>
      <c r="AK3" s="71"/>
      <c r="AL3" s="71"/>
      <c r="AM3" s="71"/>
      <c r="AN3" s="71"/>
      <c r="AO3" s="71"/>
      <c r="AP3" s="72"/>
      <c r="AQ3" s="70" t="s">
        <v>120</v>
      </c>
      <c r="AR3" s="71"/>
      <c r="AS3" s="71"/>
      <c r="AT3" s="71"/>
      <c r="AU3" s="71"/>
      <c r="AV3" s="71"/>
      <c r="AW3" s="71"/>
      <c r="AX3" s="71"/>
      <c r="AY3" s="71"/>
      <c r="AZ3" s="72"/>
      <c r="BA3" s="70" t="s">
        <v>121</v>
      </c>
      <c r="BB3" s="71"/>
      <c r="BC3" s="71"/>
      <c r="BD3" s="71"/>
      <c r="BE3" s="71"/>
      <c r="BF3" s="71"/>
      <c r="BG3" s="71"/>
      <c r="BH3" s="71"/>
      <c r="BI3" s="71"/>
      <c r="BJ3" s="72"/>
      <c r="BK3" s="74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58"/>
      <c r="B4" s="80"/>
      <c r="C4" s="76" t="s">
        <v>34</v>
      </c>
      <c r="D4" s="77"/>
      <c r="E4" s="77"/>
      <c r="F4" s="77"/>
      <c r="G4" s="78"/>
      <c r="H4" s="76" t="s">
        <v>35</v>
      </c>
      <c r="I4" s="77"/>
      <c r="J4" s="77"/>
      <c r="K4" s="77"/>
      <c r="L4" s="78"/>
      <c r="M4" s="76" t="s">
        <v>34</v>
      </c>
      <c r="N4" s="77"/>
      <c r="O4" s="77"/>
      <c r="P4" s="77"/>
      <c r="Q4" s="78"/>
      <c r="R4" s="76" t="s">
        <v>35</v>
      </c>
      <c r="S4" s="77"/>
      <c r="T4" s="77"/>
      <c r="U4" s="77"/>
      <c r="V4" s="78"/>
      <c r="W4" s="76" t="s">
        <v>34</v>
      </c>
      <c r="X4" s="77"/>
      <c r="Y4" s="77"/>
      <c r="Z4" s="77"/>
      <c r="AA4" s="78"/>
      <c r="AB4" s="76" t="s">
        <v>35</v>
      </c>
      <c r="AC4" s="77"/>
      <c r="AD4" s="77"/>
      <c r="AE4" s="77"/>
      <c r="AF4" s="78"/>
      <c r="AG4" s="76" t="s">
        <v>34</v>
      </c>
      <c r="AH4" s="77"/>
      <c r="AI4" s="77"/>
      <c r="AJ4" s="77"/>
      <c r="AK4" s="78"/>
      <c r="AL4" s="76" t="s">
        <v>35</v>
      </c>
      <c r="AM4" s="77"/>
      <c r="AN4" s="77"/>
      <c r="AO4" s="77"/>
      <c r="AP4" s="78"/>
      <c r="AQ4" s="76" t="s">
        <v>34</v>
      </c>
      <c r="AR4" s="77"/>
      <c r="AS4" s="77"/>
      <c r="AT4" s="77"/>
      <c r="AU4" s="78"/>
      <c r="AV4" s="76" t="s">
        <v>35</v>
      </c>
      <c r="AW4" s="77"/>
      <c r="AX4" s="77"/>
      <c r="AY4" s="77"/>
      <c r="AZ4" s="78"/>
      <c r="BA4" s="76" t="s">
        <v>34</v>
      </c>
      <c r="BB4" s="77"/>
      <c r="BC4" s="77"/>
      <c r="BD4" s="77"/>
      <c r="BE4" s="78"/>
      <c r="BF4" s="76" t="s">
        <v>35</v>
      </c>
      <c r="BG4" s="77"/>
      <c r="BH4" s="77"/>
      <c r="BI4" s="77"/>
      <c r="BJ4" s="78"/>
      <c r="BK4" s="74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58"/>
      <c r="B5" s="80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5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2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3"/>
    </row>
    <row r="7" spans="1:107" x14ac:dyDescent="0.2">
      <c r="A7" s="17" t="s">
        <v>76</v>
      </c>
      <c r="B7" s="24" t="s">
        <v>12</v>
      </c>
      <c r="C7" s="62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3"/>
    </row>
    <row r="8" spans="1:107" x14ac:dyDescent="0.2">
      <c r="A8" s="17"/>
      <c r="B8" s="34" t="s">
        <v>101</v>
      </c>
      <c r="C8" s="40">
        <v>0</v>
      </c>
      <c r="D8" s="40">
        <v>111.6341070072496</v>
      </c>
      <c r="E8" s="40">
        <v>77.304862229178497</v>
      </c>
      <c r="F8" s="40">
        <v>0</v>
      </c>
      <c r="G8" s="40">
        <v>0</v>
      </c>
      <c r="H8" s="40">
        <v>5.3831567241275007</v>
      </c>
      <c r="I8" s="40">
        <v>2241.1110124035827</v>
      </c>
      <c r="J8" s="40">
        <v>1582.4933255073552</v>
      </c>
      <c r="K8" s="40">
        <v>0</v>
      </c>
      <c r="L8" s="40">
        <v>88.178505058386676</v>
      </c>
      <c r="M8" s="40">
        <v>0</v>
      </c>
      <c r="N8" s="40">
        <v>0.98063965924999996</v>
      </c>
      <c r="O8" s="40">
        <v>0</v>
      </c>
      <c r="P8" s="40">
        <v>0</v>
      </c>
      <c r="Q8" s="40">
        <v>0</v>
      </c>
      <c r="R8" s="40">
        <v>1.7877764684158004</v>
      </c>
      <c r="S8" s="40">
        <v>381.10477683214231</v>
      </c>
      <c r="T8" s="40">
        <v>285.57682726960593</v>
      </c>
      <c r="U8" s="40">
        <v>0</v>
      </c>
      <c r="V8" s="40">
        <v>4.3665666732476014</v>
      </c>
      <c r="W8" s="40">
        <v>6.2499975000000004E-4</v>
      </c>
      <c r="X8" s="40">
        <v>0</v>
      </c>
      <c r="Y8" s="40">
        <v>0</v>
      </c>
      <c r="Z8" s="40">
        <v>0</v>
      </c>
      <c r="AA8" s="40">
        <v>0</v>
      </c>
      <c r="AB8" s="40">
        <v>5.659068751551902</v>
      </c>
      <c r="AC8" s="40">
        <v>90.81485359760218</v>
      </c>
      <c r="AD8" s="40">
        <v>27.5925601189278</v>
      </c>
      <c r="AE8" s="40">
        <v>0</v>
      </c>
      <c r="AF8" s="40">
        <v>115.77590446908913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4.4407268537673978</v>
      </c>
      <c r="AM8" s="40">
        <v>35.237440177711811</v>
      </c>
      <c r="AN8" s="40">
        <v>582.65792574424677</v>
      </c>
      <c r="AO8" s="40">
        <v>0</v>
      </c>
      <c r="AP8" s="40">
        <v>42.297326267524895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6.1610846047260948</v>
      </c>
      <c r="AW8" s="40">
        <v>42.285368146605109</v>
      </c>
      <c r="AX8" s="40">
        <v>3.8027226748925007</v>
      </c>
      <c r="AY8" s="40">
        <v>0</v>
      </c>
      <c r="AZ8" s="40">
        <v>46.647276798745217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1.3547109087405</v>
      </c>
      <c r="BG8" s="40">
        <v>0.12053960492849999</v>
      </c>
      <c r="BH8" s="40">
        <v>24.621478047071101</v>
      </c>
      <c r="BI8" s="40">
        <v>0</v>
      </c>
      <c r="BJ8" s="40">
        <v>2.7233918954275995</v>
      </c>
      <c r="BK8" s="41">
        <f>SUM(C8:BJ8)</f>
        <v>5812.1145594938489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111.6341070072496</v>
      </c>
      <c r="E9" s="38">
        <f t="shared" si="0"/>
        <v>77.304862229178497</v>
      </c>
      <c r="F9" s="38">
        <f t="shared" si="0"/>
        <v>0</v>
      </c>
      <c r="G9" s="38">
        <f t="shared" si="0"/>
        <v>0</v>
      </c>
      <c r="H9" s="38">
        <f t="shared" si="0"/>
        <v>5.3831567241275007</v>
      </c>
      <c r="I9" s="38">
        <f t="shared" si="0"/>
        <v>2241.1110124035827</v>
      </c>
      <c r="J9" s="38">
        <f t="shared" si="0"/>
        <v>1582.4933255073552</v>
      </c>
      <c r="K9" s="38">
        <f t="shared" si="0"/>
        <v>0</v>
      </c>
      <c r="L9" s="38">
        <f t="shared" si="0"/>
        <v>88.178505058386676</v>
      </c>
      <c r="M9" s="38">
        <f t="shared" si="0"/>
        <v>0</v>
      </c>
      <c r="N9" s="38">
        <f t="shared" si="0"/>
        <v>0.98063965924999996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1.7877764684158004</v>
      </c>
      <c r="S9" s="38">
        <f t="shared" si="0"/>
        <v>381.10477683214231</v>
      </c>
      <c r="T9" s="38">
        <f t="shared" si="0"/>
        <v>285.57682726960593</v>
      </c>
      <c r="U9" s="38">
        <f t="shared" si="0"/>
        <v>0</v>
      </c>
      <c r="V9" s="38">
        <f t="shared" si="0"/>
        <v>4.3665666732476014</v>
      </c>
      <c r="W9" s="38">
        <f t="shared" si="0"/>
        <v>6.2499975000000004E-4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5.659068751551902</v>
      </c>
      <c r="AC9" s="38">
        <f t="shared" si="0"/>
        <v>90.81485359760218</v>
      </c>
      <c r="AD9" s="38">
        <f t="shared" si="0"/>
        <v>27.5925601189278</v>
      </c>
      <c r="AE9" s="38">
        <f t="shared" si="0"/>
        <v>0</v>
      </c>
      <c r="AF9" s="38">
        <f t="shared" si="0"/>
        <v>115.77590446908913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4.4407268537673978</v>
      </c>
      <c r="AM9" s="38">
        <f t="shared" si="0"/>
        <v>35.237440177711811</v>
      </c>
      <c r="AN9" s="38">
        <f t="shared" si="0"/>
        <v>582.65792574424677</v>
      </c>
      <c r="AO9" s="38">
        <f t="shared" si="0"/>
        <v>0</v>
      </c>
      <c r="AP9" s="38">
        <f t="shared" si="0"/>
        <v>42.297326267524895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6.1610846047260948</v>
      </c>
      <c r="AW9" s="38">
        <f>(SUM(AW8))</f>
        <v>42.285368146605109</v>
      </c>
      <c r="AX9" s="38">
        <f t="shared" si="0"/>
        <v>3.8027226748925007</v>
      </c>
      <c r="AY9" s="38">
        <f t="shared" si="0"/>
        <v>0</v>
      </c>
      <c r="AZ9" s="38">
        <f t="shared" si="0"/>
        <v>46.647276798745217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1.3547109087405</v>
      </c>
      <c r="BG9" s="38">
        <f t="shared" si="0"/>
        <v>0.12053960492849999</v>
      </c>
      <c r="BH9" s="38">
        <f t="shared" si="0"/>
        <v>24.621478047071101</v>
      </c>
      <c r="BI9" s="38">
        <f t="shared" si="0"/>
        <v>0</v>
      </c>
      <c r="BJ9" s="38">
        <f t="shared" si="0"/>
        <v>2.7233918954275995</v>
      </c>
      <c r="BK9" s="36">
        <f>SUM(BK8)</f>
        <v>5812.1145594938489</v>
      </c>
    </row>
    <row r="10" spans="1:107" x14ac:dyDescent="0.2">
      <c r="A10" s="17" t="s">
        <v>77</v>
      </c>
      <c r="B10" s="25" t="s">
        <v>3</v>
      </c>
      <c r="C10" s="62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3"/>
    </row>
    <row r="11" spans="1:107" x14ac:dyDescent="0.2">
      <c r="A11" s="17"/>
      <c r="B11" s="34" t="s">
        <v>102</v>
      </c>
      <c r="C11" s="40">
        <v>0</v>
      </c>
      <c r="D11" s="40">
        <v>6.2436157124641003</v>
      </c>
      <c r="E11" s="40">
        <v>0</v>
      </c>
      <c r="F11" s="40">
        <v>0</v>
      </c>
      <c r="G11" s="40">
        <v>0</v>
      </c>
      <c r="H11" s="40">
        <v>0.16584950482079996</v>
      </c>
      <c r="I11" s="40">
        <v>0</v>
      </c>
      <c r="J11" s="40">
        <v>0</v>
      </c>
      <c r="K11" s="40">
        <v>0</v>
      </c>
      <c r="L11" s="40">
        <v>1.4988836763214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0.10875673653499998</v>
      </c>
      <c r="S11" s="40">
        <v>0</v>
      </c>
      <c r="T11" s="40">
        <v>3.0885012182142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0.85361704788729975</v>
      </c>
      <c r="AC11" s="40">
        <v>0.13869729203559999</v>
      </c>
      <c r="AD11" s="40">
        <v>0</v>
      </c>
      <c r="AE11" s="40">
        <v>0</v>
      </c>
      <c r="AF11" s="40">
        <v>0.75521430453530003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0.77713859374449989</v>
      </c>
      <c r="AM11" s="40">
        <v>5.0319941892800001E-2</v>
      </c>
      <c r="AN11" s="40">
        <v>2.9111181139641999</v>
      </c>
      <c r="AO11" s="40">
        <v>0</v>
      </c>
      <c r="AP11" s="40">
        <v>0.38759523042839999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0.49592541806869989</v>
      </c>
      <c r="AW11" s="40">
        <v>5.4004176294638002</v>
      </c>
      <c r="AX11" s="40">
        <v>0</v>
      </c>
      <c r="AY11" s="40">
        <v>0</v>
      </c>
      <c r="AZ11" s="40">
        <v>0.45399801385670008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4.6784799463599994E-2</v>
      </c>
      <c r="BG11" s="40">
        <v>7.3941732499999994E-3</v>
      </c>
      <c r="BH11" s="40">
        <v>0</v>
      </c>
      <c r="BI11" s="40">
        <v>0</v>
      </c>
      <c r="BJ11" s="40">
        <v>0</v>
      </c>
      <c r="BK11" s="41">
        <f>SUM(C11:BJ11)</f>
        <v>23.383827406946398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6.2436157124641003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0.16584950482079996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1.4988836763214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0.10875673653499998</v>
      </c>
      <c r="S12" s="38">
        <f t="shared" si="1"/>
        <v>0</v>
      </c>
      <c r="T12" s="38">
        <f t="shared" si="1"/>
        <v>3.0885012182142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0.85361704788729975</v>
      </c>
      <c r="AC12" s="38">
        <f t="shared" si="1"/>
        <v>0.13869729203559999</v>
      </c>
      <c r="AD12" s="38">
        <f t="shared" si="1"/>
        <v>0</v>
      </c>
      <c r="AE12" s="38">
        <f t="shared" si="1"/>
        <v>0</v>
      </c>
      <c r="AF12" s="38">
        <f t="shared" si="1"/>
        <v>0.75521430453530003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0.77713859374449989</v>
      </c>
      <c r="AM12" s="38">
        <f t="shared" si="1"/>
        <v>5.0319941892800001E-2</v>
      </c>
      <c r="AN12" s="38">
        <f t="shared" si="1"/>
        <v>2.9111181139641999</v>
      </c>
      <c r="AO12" s="38">
        <f t="shared" si="1"/>
        <v>0</v>
      </c>
      <c r="AP12" s="38">
        <f t="shared" si="1"/>
        <v>0.38759523042839999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0.49592541806869989</v>
      </c>
      <c r="AW12" s="38">
        <f>(SUM(AW11))</f>
        <v>5.4004176294638002</v>
      </c>
      <c r="AX12" s="38">
        <f t="shared" si="1"/>
        <v>0</v>
      </c>
      <c r="AY12" s="38">
        <f t="shared" si="1"/>
        <v>0</v>
      </c>
      <c r="AZ12" s="38">
        <f t="shared" si="1"/>
        <v>0.45399801385670008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4.6784799463599994E-2</v>
      </c>
      <c r="BG12" s="38">
        <f t="shared" si="1"/>
        <v>7.3941732499999994E-3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23.383827406946398</v>
      </c>
    </row>
    <row r="13" spans="1:107" x14ac:dyDescent="0.2">
      <c r="A13" s="17" t="s">
        <v>78</v>
      </c>
      <c r="B13" s="25" t="s">
        <v>10</v>
      </c>
      <c r="C13" s="62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3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62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3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62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3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62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3"/>
    </row>
    <row r="23" spans="1:67" x14ac:dyDescent="0.2">
      <c r="A23" s="17"/>
      <c r="B23" s="34" t="s">
        <v>103</v>
      </c>
      <c r="C23" s="40">
        <v>0</v>
      </c>
      <c r="D23" s="40">
        <v>0.63901661735710003</v>
      </c>
      <c r="E23" s="40">
        <v>0</v>
      </c>
      <c r="F23" s="40">
        <v>0</v>
      </c>
      <c r="G23" s="40">
        <v>0</v>
      </c>
      <c r="H23" s="40">
        <v>0.13087853496340002</v>
      </c>
      <c r="I23" s="40">
        <v>0</v>
      </c>
      <c r="J23" s="40">
        <v>0</v>
      </c>
      <c r="K23" s="40">
        <v>0</v>
      </c>
      <c r="L23" s="40">
        <v>0.25159191535709996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9.3128033213299988E-2</v>
      </c>
      <c r="S23" s="40">
        <v>0</v>
      </c>
      <c r="T23" s="40">
        <v>0.4172876110357</v>
      </c>
      <c r="U23" s="40">
        <v>0</v>
      </c>
      <c r="V23" s="40">
        <v>7.1406961928500004E-2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2.8465119176634048</v>
      </c>
      <c r="AC23" s="40">
        <v>1.5112654571070001</v>
      </c>
      <c r="AD23" s="40">
        <v>0</v>
      </c>
      <c r="AE23" s="40">
        <v>0</v>
      </c>
      <c r="AF23" s="40">
        <v>3.1418872630701005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1.596927230236501</v>
      </c>
      <c r="AM23" s="40">
        <v>6.5370952856999998E-3</v>
      </c>
      <c r="AN23" s="40">
        <v>7.4625517857100004E-2</v>
      </c>
      <c r="AO23" s="40">
        <v>0</v>
      </c>
      <c r="AP23" s="40">
        <v>0.99090758292820003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2.7231982748091998</v>
      </c>
      <c r="AW23" s="40">
        <v>5.2054306706426994</v>
      </c>
      <c r="AX23" s="40">
        <v>0</v>
      </c>
      <c r="AY23" s="40">
        <v>0</v>
      </c>
      <c r="AZ23" s="40">
        <v>2.0884987875347005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0.33046315156689987</v>
      </c>
      <c r="BG23" s="40">
        <v>0.24413930407130002</v>
      </c>
      <c r="BH23" s="40">
        <v>0</v>
      </c>
      <c r="BI23" s="40">
        <v>0</v>
      </c>
      <c r="BJ23" s="40">
        <v>0.34232120085700002</v>
      </c>
      <c r="BK23" s="41">
        <f>SUM(C23:BJ23)</f>
        <v>22.706023127484904</v>
      </c>
      <c r="BL23" s="42"/>
      <c r="BN23" s="42"/>
    </row>
    <row r="24" spans="1:67" x14ac:dyDescent="0.2">
      <c r="A24" s="17"/>
      <c r="B24" s="34" t="s">
        <v>115</v>
      </c>
      <c r="C24" s="40">
        <v>0</v>
      </c>
      <c r="D24" s="40">
        <v>0.68864236592849992</v>
      </c>
      <c r="E24" s="40">
        <v>0</v>
      </c>
      <c r="F24" s="40">
        <v>0</v>
      </c>
      <c r="G24" s="40">
        <v>0</v>
      </c>
      <c r="H24" s="40">
        <v>0.75866985228319983</v>
      </c>
      <c r="I24" s="40">
        <v>3.4032068249999999E-2</v>
      </c>
      <c r="J24" s="40">
        <v>1.0516655993213999</v>
      </c>
      <c r="K24" s="40">
        <v>0</v>
      </c>
      <c r="L24" s="40">
        <v>0.7586091916065999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0.35987000585599999</v>
      </c>
      <c r="S24" s="40">
        <v>0</v>
      </c>
      <c r="T24" s="40">
        <v>0</v>
      </c>
      <c r="U24" s="40">
        <v>0</v>
      </c>
      <c r="V24" s="40">
        <v>6.6870603285700006E-2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3.6100633654863992</v>
      </c>
      <c r="AC24" s="40">
        <v>3.574196801249701</v>
      </c>
      <c r="AD24" s="40">
        <v>0.64431303028560005</v>
      </c>
      <c r="AE24" s="40">
        <v>0</v>
      </c>
      <c r="AF24" s="40">
        <v>9.2903492891032062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4.7901294630882045</v>
      </c>
      <c r="AM24" s="40">
        <v>7.3935221601783994</v>
      </c>
      <c r="AN24" s="40">
        <v>7.8558068056785002</v>
      </c>
      <c r="AO24" s="40">
        <v>0</v>
      </c>
      <c r="AP24" s="40">
        <v>4.7435170188190989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5.5324273690558057</v>
      </c>
      <c r="AW24" s="40">
        <v>28.69613696653499</v>
      </c>
      <c r="AX24" s="40">
        <v>0</v>
      </c>
      <c r="AY24" s="40">
        <v>0</v>
      </c>
      <c r="AZ24" s="40">
        <v>14.322392906068206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0.83273924878190031</v>
      </c>
      <c r="BG24" s="40">
        <v>6.3210724035700008E-2</v>
      </c>
      <c r="BH24" s="40">
        <v>1.6747704661784999</v>
      </c>
      <c r="BI24" s="40">
        <v>0</v>
      </c>
      <c r="BJ24" s="40">
        <v>1.2160758734279</v>
      </c>
      <c r="BK24" s="41">
        <f>SUM(C24:BJ24)</f>
        <v>97.958011174503497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8.6033612019641996</v>
      </c>
      <c r="E25" s="40">
        <v>0</v>
      </c>
      <c r="F25" s="40">
        <v>0</v>
      </c>
      <c r="G25" s="40">
        <v>0</v>
      </c>
      <c r="H25" s="40">
        <v>0.35204839571189994</v>
      </c>
      <c r="I25" s="40">
        <v>1.1178928764284</v>
      </c>
      <c r="J25" s="40">
        <v>3.7071883382142001</v>
      </c>
      <c r="K25" s="40">
        <v>0</v>
      </c>
      <c r="L25" s="40">
        <v>0.7593058869639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0.25234440442720002</v>
      </c>
      <c r="S25" s="40">
        <v>1.8096442422499002</v>
      </c>
      <c r="T25" s="40">
        <v>17.055854856857099</v>
      </c>
      <c r="U25" s="40">
        <v>0</v>
      </c>
      <c r="V25" s="40">
        <v>1.1867524104998999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0.5305563761055001</v>
      </c>
      <c r="AC25" s="40">
        <v>10.127390210535602</v>
      </c>
      <c r="AD25" s="40">
        <v>0.14997115842850001</v>
      </c>
      <c r="AE25" s="40">
        <v>0</v>
      </c>
      <c r="AF25" s="40">
        <v>4.0525514855348002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0.52908931710620011</v>
      </c>
      <c r="AM25" s="40">
        <v>1.3244067536783999</v>
      </c>
      <c r="AN25" s="40">
        <v>3.5107217472141996</v>
      </c>
      <c r="AO25" s="40">
        <v>0</v>
      </c>
      <c r="AP25" s="40">
        <v>0.77501467046389994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1.8486776019589994</v>
      </c>
      <c r="AW25" s="40">
        <v>23.078190395713801</v>
      </c>
      <c r="AX25" s="40">
        <v>12.6483032401428</v>
      </c>
      <c r="AY25" s="40">
        <v>0</v>
      </c>
      <c r="AZ25" s="40">
        <v>3.6043359931414001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0.26741039510560005</v>
      </c>
      <c r="BG25" s="40">
        <v>0</v>
      </c>
      <c r="BH25" s="40">
        <v>0</v>
      </c>
      <c r="BI25" s="40">
        <v>0</v>
      </c>
      <c r="BJ25" s="40">
        <v>0.76096556985700003</v>
      </c>
      <c r="BK25" s="41">
        <f>SUM(C25:BJ25)</f>
        <v>98.051977528303397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0.69662364103560004</v>
      </c>
      <c r="E26" s="40">
        <v>0</v>
      </c>
      <c r="F26" s="40">
        <v>0</v>
      </c>
      <c r="G26" s="40">
        <v>0</v>
      </c>
      <c r="H26" s="40">
        <v>1.3078992245286996</v>
      </c>
      <c r="I26" s="40">
        <v>58.232315064959252</v>
      </c>
      <c r="J26" s="40">
        <v>38.1630478958214</v>
      </c>
      <c r="K26" s="40">
        <v>0</v>
      </c>
      <c r="L26" s="40">
        <v>8.563467267676101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0.90676439356580008</v>
      </c>
      <c r="S26" s="40">
        <v>9.5316227244282015</v>
      </c>
      <c r="T26" s="40">
        <v>25.8953347904285</v>
      </c>
      <c r="U26" s="40">
        <v>0</v>
      </c>
      <c r="V26" s="40">
        <v>1.1705097539278999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3.1073936477771995</v>
      </c>
      <c r="AC26" s="40">
        <v>19.344214269712698</v>
      </c>
      <c r="AD26" s="40">
        <v>1.5947382141785</v>
      </c>
      <c r="AE26" s="40">
        <v>0</v>
      </c>
      <c r="AF26" s="40">
        <v>70.191219565134247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3.9248092645964019</v>
      </c>
      <c r="AM26" s="40">
        <v>12.664586272249201</v>
      </c>
      <c r="AN26" s="40">
        <v>3.7914445522854998</v>
      </c>
      <c r="AO26" s="40">
        <v>0</v>
      </c>
      <c r="AP26" s="40">
        <v>18.678126378995199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6.9085631219004897</v>
      </c>
      <c r="AW26" s="40">
        <v>38.492282147890812</v>
      </c>
      <c r="AX26" s="40">
        <v>1.0389395757141999</v>
      </c>
      <c r="AY26" s="40">
        <v>0</v>
      </c>
      <c r="AZ26" s="40">
        <v>23.597253193886402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1.4042102501323988</v>
      </c>
      <c r="BG26" s="40">
        <v>4.9186249781064992</v>
      </c>
      <c r="BH26" s="40">
        <v>8.1388965475712993</v>
      </c>
      <c r="BI26" s="40">
        <v>0</v>
      </c>
      <c r="BJ26" s="40">
        <v>6.0517419036051008</v>
      </c>
      <c r="BK26" s="41">
        <f>SUM(C26:BJ26)</f>
        <v>368.31462864010763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10.6276438262854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2.5494960074871993</v>
      </c>
      <c r="I27" s="38">
        <f t="shared" si="7"/>
        <v>59.384240009637651</v>
      </c>
      <c r="J27" s="38">
        <f t="shared" si="7"/>
        <v>42.921901833356998</v>
      </c>
      <c r="K27" s="38">
        <f t="shared" si="7"/>
        <v>0</v>
      </c>
      <c r="L27" s="38">
        <f t="shared" si="7"/>
        <v>10.332974261603701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1.6121068370623002</v>
      </c>
      <c r="S27" s="38">
        <f t="shared" si="7"/>
        <v>11.341266966678102</v>
      </c>
      <c r="T27" s="38">
        <f t="shared" si="7"/>
        <v>43.368477258321299</v>
      </c>
      <c r="U27" s="38">
        <f t="shared" si="7"/>
        <v>0</v>
      </c>
      <c r="V27" s="38">
        <f t="shared" si="7"/>
        <v>2.4955397296420001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10.094525307032503</v>
      </c>
      <c r="AC27" s="38">
        <f t="shared" si="7"/>
        <v>34.557066738605002</v>
      </c>
      <c r="AD27" s="38">
        <f t="shared" si="7"/>
        <v>2.3890224028925999</v>
      </c>
      <c r="AE27" s="38">
        <f t="shared" si="7"/>
        <v>0</v>
      </c>
      <c r="AF27" s="38">
        <f t="shared" si="7"/>
        <v>86.676007602842361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10.840955275027307</v>
      </c>
      <c r="AM27" s="38">
        <f t="shared" si="7"/>
        <v>21.389052281391699</v>
      </c>
      <c r="AN27" s="38">
        <f t="shared" si="7"/>
        <v>15.232598623035299</v>
      </c>
      <c r="AO27" s="38">
        <f t="shared" si="7"/>
        <v>0</v>
      </c>
      <c r="AP27" s="38">
        <f t="shared" si="7"/>
        <v>25.187565651206398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17.012866367724495</v>
      </c>
      <c r="AW27" s="38">
        <f t="shared" si="7"/>
        <v>95.472040180782301</v>
      </c>
      <c r="AX27" s="38">
        <f t="shared" si="7"/>
        <v>13.687242815857001</v>
      </c>
      <c r="AY27" s="38">
        <f t="shared" si="7"/>
        <v>0</v>
      </c>
      <c r="AZ27" s="38">
        <f t="shared" si="7"/>
        <v>43.612480880630713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2.8348230455867989</v>
      </c>
      <c r="BG27" s="38">
        <f t="shared" si="7"/>
        <v>5.2259750062134991</v>
      </c>
      <c r="BH27" s="38">
        <f t="shared" si="7"/>
        <v>9.8136670137498001</v>
      </c>
      <c r="BI27" s="38">
        <f t="shared" si="7"/>
        <v>0</v>
      </c>
      <c r="BJ27" s="38">
        <f t="shared" si="7"/>
        <v>8.3711045477470005</v>
      </c>
      <c r="BK27" s="38">
        <f>SUM(BK23:BK26)</f>
        <v>587.03064047039948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128.5053665459991</v>
      </c>
      <c r="E28" s="38">
        <f t="shared" si="8"/>
        <v>77.304862229178497</v>
      </c>
      <c r="F28" s="38">
        <f t="shared" si="8"/>
        <v>0</v>
      </c>
      <c r="G28" s="38">
        <f t="shared" si="8"/>
        <v>0</v>
      </c>
      <c r="H28" s="38">
        <f t="shared" si="8"/>
        <v>8.0985022364355004</v>
      </c>
      <c r="I28" s="38">
        <f t="shared" si="8"/>
        <v>2300.4952524132204</v>
      </c>
      <c r="J28" s="38">
        <f t="shared" si="8"/>
        <v>1625.4152273407121</v>
      </c>
      <c r="K28" s="38">
        <f t="shared" si="8"/>
        <v>0</v>
      </c>
      <c r="L28" s="38">
        <f t="shared" si="8"/>
        <v>100.01036299631177</v>
      </c>
      <c r="M28" s="38">
        <f t="shared" si="8"/>
        <v>0</v>
      </c>
      <c r="N28" s="38">
        <f t="shared" si="8"/>
        <v>0.98063965924999996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3.5086400420131003</v>
      </c>
      <c r="S28" s="38">
        <f t="shared" si="8"/>
        <v>392.44604379882043</v>
      </c>
      <c r="T28" s="38">
        <f t="shared" si="8"/>
        <v>332.03380574614147</v>
      </c>
      <c r="U28" s="38">
        <f t="shared" si="8"/>
        <v>0</v>
      </c>
      <c r="V28" s="38">
        <f t="shared" si="8"/>
        <v>6.8621064028896015</v>
      </c>
      <c r="W28" s="38">
        <f t="shared" si="8"/>
        <v>6.2499975000000004E-4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16.607211106471706</v>
      </c>
      <c r="AC28" s="38">
        <f t="shared" si="8"/>
        <v>125.51061762824278</v>
      </c>
      <c r="AD28" s="38">
        <f t="shared" si="8"/>
        <v>29.9815825218204</v>
      </c>
      <c r="AE28" s="38">
        <f t="shared" si="8"/>
        <v>0</v>
      </c>
      <c r="AF28" s="38">
        <f t="shared" si="8"/>
        <v>203.20712637646679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16.058820722539203</v>
      </c>
      <c r="AM28" s="38">
        <f t="shared" si="9"/>
        <v>56.676812400996312</v>
      </c>
      <c r="AN28" s="38">
        <f t="shared" si="9"/>
        <v>600.80164248124629</v>
      </c>
      <c r="AO28" s="38">
        <f t="shared" si="9"/>
        <v>0</v>
      </c>
      <c r="AP28" s="38">
        <f t="shared" si="9"/>
        <v>67.872487149159696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23.669876390519292</v>
      </c>
      <c r="AW28" s="38">
        <f t="shared" si="9"/>
        <v>143.15782595685121</v>
      </c>
      <c r="AX28" s="38">
        <f t="shared" si="9"/>
        <v>17.489965490749501</v>
      </c>
      <c r="AY28" s="38">
        <f t="shared" si="9"/>
        <v>0</v>
      </c>
      <c r="AZ28" s="38">
        <f t="shared" si="9"/>
        <v>90.713755693232628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4.2363187537908988</v>
      </c>
      <c r="BG28" s="38">
        <f t="shared" si="9"/>
        <v>5.353908784391999</v>
      </c>
      <c r="BH28" s="38">
        <f t="shared" si="9"/>
        <v>34.435145060820901</v>
      </c>
      <c r="BI28" s="38">
        <f t="shared" si="9"/>
        <v>0</v>
      </c>
      <c r="BJ28" s="38">
        <f t="shared" si="9"/>
        <v>11.0944964431746</v>
      </c>
      <c r="BK28" s="38">
        <f t="shared" si="9"/>
        <v>6422.5290273711953</v>
      </c>
    </row>
    <row r="29" spans="1:67" ht="3.75" customHeight="1" x14ac:dyDescent="0.2">
      <c r="A29" s="17"/>
      <c r="B29" s="28"/>
      <c r="C29" s="62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3"/>
    </row>
    <row r="30" spans="1:67" x14ac:dyDescent="0.2">
      <c r="A30" s="17" t="s">
        <v>1</v>
      </c>
      <c r="B30" s="24" t="s">
        <v>7</v>
      </c>
      <c r="C30" s="62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3"/>
    </row>
    <row r="31" spans="1:67" s="5" customFormat="1" x14ac:dyDescent="0.2">
      <c r="A31" s="17" t="s">
        <v>76</v>
      </c>
      <c r="B31" s="25" t="s">
        <v>2</v>
      </c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6"/>
    </row>
    <row r="32" spans="1:67" s="48" customFormat="1" x14ac:dyDescent="0.2">
      <c r="A32" s="45"/>
      <c r="B32" s="46" t="s">
        <v>106</v>
      </c>
      <c r="C32" s="40">
        <v>0</v>
      </c>
      <c r="D32" s="40">
        <v>0.68116566360710007</v>
      </c>
      <c r="E32" s="40">
        <v>0</v>
      </c>
      <c r="F32" s="40">
        <v>0</v>
      </c>
      <c r="G32" s="40">
        <v>0</v>
      </c>
      <c r="H32" s="40">
        <v>13.49760612099224</v>
      </c>
      <c r="I32" s="40">
        <v>3.3355474392700001E-2</v>
      </c>
      <c r="J32" s="40">
        <v>0</v>
      </c>
      <c r="K32" s="40">
        <v>0</v>
      </c>
      <c r="L32" s="40">
        <v>1.471149449891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8.8887311399121103</v>
      </c>
      <c r="S32" s="40">
        <v>0</v>
      </c>
      <c r="T32" s="40">
        <v>0</v>
      </c>
      <c r="U32" s="40">
        <v>0</v>
      </c>
      <c r="V32" s="40">
        <v>0.4478902404279001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81.32884322145226</v>
      </c>
      <c r="AC32" s="40">
        <v>1.1311892285706999</v>
      </c>
      <c r="AD32" s="40">
        <v>0</v>
      </c>
      <c r="AE32" s="40">
        <v>0</v>
      </c>
      <c r="AF32" s="40">
        <v>21.131057665415106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67.068316248079967</v>
      </c>
      <c r="AM32" s="40">
        <v>0.56255973189279995</v>
      </c>
      <c r="AN32" s="40">
        <v>0</v>
      </c>
      <c r="AO32" s="40">
        <v>0</v>
      </c>
      <c r="AP32" s="40">
        <v>8.2456953024567028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276.49450783806907</v>
      </c>
      <c r="AW32" s="40">
        <v>4.8791464197486993</v>
      </c>
      <c r="AX32" s="40">
        <v>0</v>
      </c>
      <c r="AY32" s="40">
        <v>0</v>
      </c>
      <c r="AZ32" s="40">
        <v>48.444352734330856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52.269929716855863</v>
      </c>
      <c r="BG32" s="40">
        <v>0.21907516103560001</v>
      </c>
      <c r="BH32" s="40">
        <v>0</v>
      </c>
      <c r="BI32" s="40">
        <v>0</v>
      </c>
      <c r="BJ32" s="40">
        <v>2.9449215040685006</v>
      </c>
      <c r="BK32" s="47">
        <f>SUM(C32:BJ32)</f>
        <v>589.73949286119898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0.68116566360710007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13.49760612099224</v>
      </c>
      <c r="I33" s="38">
        <f t="shared" si="10"/>
        <v>3.3355474392700001E-2</v>
      </c>
      <c r="J33" s="38">
        <f t="shared" si="10"/>
        <v>0</v>
      </c>
      <c r="K33" s="38">
        <f t="shared" si="10"/>
        <v>0</v>
      </c>
      <c r="L33" s="38">
        <f t="shared" si="10"/>
        <v>1.471149449891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8.8887311399121103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0.4478902404279001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81.32884322145226</v>
      </c>
      <c r="AC33" s="38">
        <f t="shared" si="10"/>
        <v>1.1311892285706999</v>
      </c>
      <c r="AD33" s="38">
        <f t="shared" si="10"/>
        <v>0</v>
      </c>
      <c r="AE33" s="38">
        <f t="shared" si="10"/>
        <v>0</v>
      </c>
      <c r="AF33" s="38">
        <f t="shared" si="10"/>
        <v>21.131057665415106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67.068316248079967</v>
      </c>
      <c r="AM33" s="38">
        <f t="shared" si="10"/>
        <v>0.56255973189279995</v>
      </c>
      <c r="AN33" s="38">
        <f t="shared" si="10"/>
        <v>0</v>
      </c>
      <c r="AO33" s="38">
        <f t="shared" si="10"/>
        <v>0</v>
      </c>
      <c r="AP33" s="38">
        <f t="shared" si="10"/>
        <v>8.2456953024567028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276.49450783806907</v>
      </c>
      <c r="AW33" s="38">
        <f t="shared" si="10"/>
        <v>4.8791464197486993</v>
      </c>
      <c r="AX33" s="38">
        <f t="shared" si="10"/>
        <v>0</v>
      </c>
      <c r="AY33" s="38">
        <f t="shared" si="10"/>
        <v>0</v>
      </c>
      <c r="AZ33" s="38">
        <f t="shared" si="10"/>
        <v>48.444352734330856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52.269929716855863</v>
      </c>
      <c r="BG33" s="38">
        <f t="shared" si="10"/>
        <v>0.21907516103560001</v>
      </c>
      <c r="BH33" s="38">
        <f t="shared" si="10"/>
        <v>0</v>
      </c>
      <c r="BI33" s="38">
        <f t="shared" si="10"/>
        <v>0</v>
      </c>
      <c r="BJ33" s="38">
        <f t="shared" si="10"/>
        <v>2.9449215040685006</v>
      </c>
      <c r="BK33" s="38">
        <f>SUM(BK32)</f>
        <v>589.73949286119898</v>
      </c>
    </row>
    <row r="34" spans="1:67" x14ac:dyDescent="0.2">
      <c r="A34" s="17" t="s">
        <v>77</v>
      </c>
      <c r="B34" s="25" t="s">
        <v>15</v>
      </c>
      <c r="C34" s="62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3"/>
    </row>
    <row r="35" spans="1:67" x14ac:dyDescent="0.2">
      <c r="A35" s="17"/>
      <c r="B35" s="34" t="s">
        <v>107</v>
      </c>
      <c r="C35" s="40">
        <v>0</v>
      </c>
      <c r="D35" s="40">
        <v>0.66692988071420001</v>
      </c>
      <c r="E35" s="40">
        <v>0</v>
      </c>
      <c r="F35" s="40">
        <v>0</v>
      </c>
      <c r="G35" s="40">
        <v>0</v>
      </c>
      <c r="H35" s="40">
        <v>5.0249772261820969</v>
      </c>
      <c r="I35" s="40">
        <v>1.405625509714</v>
      </c>
      <c r="J35" s="40">
        <v>0</v>
      </c>
      <c r="K35" s="40">
        <v>0</v>
      </c>
      <c r="L35" s="40">
        <v>2.6917449346413997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1.8500698710869004</v>
      </c>
      <c r="S35" s="40">
        <v>0</v>
      </c>
      <c r="T35" s="40">
        <v>0</v>
      </c>
      <c r="U35" s="40">
        <v>0</v>
      </c>
      <c r="V35" s="40">
        <v>0.72655278071340001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39.906274377892643</v>
      </c>
      <c r="AC35" s="40">
        <v>2.7736330800703999</v>
      </c>
      <c r="AD35" s="40">
        <v>0</v>
      </c>
      <c r="AE35" s="40">
        <v>0</v>
      </c>
      <c r="AF35" s="40">
        <v>17.3241851838809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35.0422160012509</v>
      </c>
      <c r="AM35" s="40">
        <v>3.5368237285499995E-2</v>
      </c>
      <c r="AN35" s="40">
        <v>0</v>
      </c>
      <c r="AO35" s="40">
        <v>0</v>
      </c>
      <c r="AP35" s="40">
        <v>4.5101980722802999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122.60770504473918</v>
      </c>
      <c r="AW35" s="40">
        <v>7.9386752950325992</v>
      </c>
      <c r="AX35" s="40">
        <v>0</v>
      </c>
      <c r="AY35" s="40">
        <v>0</v>
      </c>
      <c r="AZ35" s="40">
        <v>63.835570075836372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20.465125587987764</v>
      </c>
      <c r="BG35" s="40">
        <v>5.4900691491067999</v>
      </c>
      <c r="BH35" s="40">
        <v>0</v>
      </c>
      <c r="BI35" s="40">
        <v>0</v>
      </c>
      <c r="BJ35" s="40">
        <v>3.9400637184621008</v>
      </c>
      <c r="BK35" s="41">
        <f>SUM(C35:BJ35)</f>
        <v>336.23498402687744</v>
      </c>
      <c r="BM35" s="42"/>
      <c r="BO35" s="42"/>
    </row>
    <row r="36" spans="1:67" x14ac:dyDescent="0.2">
      <c r="A36" s="17"/>
      <c r="B36" s="34" t="s">
        <v>126</v>
      </c>
      <c r="C36" s="40">
        <v>0</v>
      </c>
      <c r="D36" s="40">
        <v>0.50334710182140008</v>
      </c>
      <c r="E36" s="40">
        <v>0</v>
      </c>
      <c r="F36" s="40">
        <v>0</v>
      </c>
      <c r="G36" s="40">
        <v>0</v>
      </c>
      <c r="H36" s="40">
        <v>0.34219064403030042</v>
      </c>
      <c r="I36" s="40">
        <v>0</v>
      </c>
      <c r="J36" s="40">
        <v>0</v>
      </c>
      <c r="K36" s="40">
        <v>0</v>
      </c>
      <c r="L36" s="40">
        <v>0.45649046532109994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0.22994015338900001</v>
      </c>
      <c r="S36" s="40">
        <v>0</v>
      </c>
      <c r="T36" s="40">
        <v>0</v>
      </c>
      <c r="U36" s="40">
        <v>0</v>
      </c>
      <c r="V36" s="40">
        <v>0.18481421260690001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28.875806320424509</v>
      </c>
      <c r="AC36" s="40">
        <v>2.8325846616411008</v>
      </c>
      <c r="AD36" s="40">
        <v>0</v>
      </c>
      <c r="AE36" s="40">
        <v>0</v>
      </c>
      <c r="AF36" s="40">
        <v>34.503943183758793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28.687140041240387</v>
      </c>
      <c r="AM36" s="40">
        <v>1.7570742647128996</v>
      </c>
      <c r="AN36" s="40">
        <v>7.5722160642800004E-2</v>
      </c>
      <c r="AO36" s="40">
        <v>0</v>
      </c>
      <c r="AP36" s="40">
        <v>19.5466839804476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1.4775204618753019</v>
      </c>
      <c r="AW36" s="40">
        <v>0.52795167317849989</v>
      </c>
      <c r="AX36" s="40">
        <v>0</v>
      </c>
      <c r="AY36" s="40">
        <v>0</v>
      </c>
      <c r="AZ36" s="40">
        <v>0.8563705232494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0.82281673056130133</v>
      </c>
      <c r="BG36" s="40">
        <v>0</v>
      </c>
      <c r="BH36" s="40">
        <v>0</v>
      </c>
      <c r="BI36" s="40">
        <v>0</v>
      </c>
      <c r="BJ36" s="40">
        <v>0.28983749999960001</v>
      </c>
      <c r="BK36" s="41">
        <f>SUM(C36:BJ36)</f>
        <v>121.97023407890089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0.48096546367849996</v>
      </c>
      <c r="E37" s="40">
        <v>0</v>
      </c>
      <c r="F37" s="40">
        <v>0</v>
      </c>
      <c r="G37" s="40">
        <v>0</v>
      </c>
      <c r="H37" s="40">
        <v>2.4024824870070112</v>
      </c>
      <c r="I37" s="40">
        <v>0.24072321428570001</v>
      </c>
      <c r="J37" s="40">
        <v>0</v>
      </c>
      <c r="K37" s="40">
        <v>0</v>
      </c>
      <c r="L37" s="40">
        <v>0.77692398207040003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2.6614100560056175</v>
      </c>
      <c r="S37" s="40">
        <v>1.1497668535714001</v>
      </c>
      <c r="T37" s="40">
        <v>0</v>
      </c>
      <c r="U37" s="40">
        <v>0</v>
      </c>
      <c r="V37" s="40">
        <v>0.18518108182119999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57.222983577826938</v>
      </c>
      <c r="AC37" s="40">
        <v>6.7193544927830029</v>
      </c>
      <c r="AD37" s="40">
        <v>0</v>
      </c>
      <c r="AE37" s="40">
        <v>0</v>
      </c>
      <c r="AF37" s="40">
        <v>55.02442420293044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71.869966289651515</v>
      </c>
      <c r="AM37" s="40">
        <v>4.5254116168197012</v>
      </c>
      <c r="AN37" s="40">
        <v>0.34266428571399998</v>
      </c>
      <c r="AO37" s="40">
        <v>0</v>
      </c>
      <c r="AP37" s="40">
        <v>33.39272740986943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12.142823506965616</v>
      </c>
      <c r="AW37" s="40">
        <v>3.7529448089991004</v>
      </c>
      <c r="AX37" s="40">
        <v>0</v>
      </c>
      <c r="AY37" s="40">
        <v>0</v>
      </c>
      <c r="AZ37" s="40">
        <v>8.4115357824600032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5.5077818512551513</v>
      </c>
      <c r="BG37" s="40">
        <v>0.4750285714284001</v>
      </c>
      <c r="BH37" s="40">
        <v>0</v>
      </c>
      <c r="BI37" s="40">
        <v>0</v>
      </c>
      <c r="BJ37" s="40">
        <v>2.667896996962801</v>
      </c>
      <c r="BK37" s="41">
        <f>SUM(C37:BJ37)</f>
        <v>269.95299653210594</v>
      </c>
      <c r="BM37" s="42"/>
      <c r="BO37" s="42"/>
    </row>
    <row r="38" spans="1:67" x14ac:dyDescent="0.2">
      <c r="A38" s="17"/>
      <c r="B38" s="34" t="s">
        <v>124</v>
      </c>
      <c r="C38" s="40">
        <v>0</v>
      </c>
      <c r="D38" s="40">
        <v>0.48759623600000002</v>
      </c>
      <c r="E38" s="40">
        <v>0</v>
      </c>
      <c r="F38" s="40">
        <v>0</v>
      </c>
      <c r="G38" s="40">
        <v>0</v>
      </c>
      <c r="H38" s="40">
        <v>1.1158741219469022</v>
      </c>
      <c r="I38" s="40">
        <v>9.7714285714200003E-2</v>
      </c>
      <c r="J38" s="40">
        <v>0</v>
      </c>
      <c r="K38" s="40">
        <v>0</v>
      </c>
      <c r="L38" s="40">
        <v>1.7517330717137001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0.80009532066330169</v>
      </c>
      <c r="S38" s="40">
        <v>0</v>
      </c>
      <c r="T38" s="40">
        <v>0</v>
      </c>
      <c r="U38" s="40">
        <v>0</v>
      </c>
      <c r="V38" s="40">
        <v>0.25719543928540001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36.789319831371756</v>
      </c>
      <c r="AC38" s="40">
        <v>5.8717233171045038</v>
      </c>
      <c r="AD38" s="40">
        <v>0</v>
      </c>
      <c r="AE38" s="40">
        <v>0</v>
      </c>
      <c r="AF38" s="40">
        <v>36.644119493544913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37.059222474721651</v>
      </c>
      <c r="AM38" s="40">
        <v>3.8186891245340018</v>
      </c>
      <c r="AN38" s="40">
        <v>0</v>
      </c>
      <c r="AO38" s="40">
        <v>0</v>
      </c>
      <c r="AP38" s="40">
        <v>20.352861413483648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7.1672162741330858</v>
      </c>
      <c r="AW38" s="40">
        <v>0.3740527775711</v>
      </c>
      <c r="AX38" s="40">
        <v>0</v>
      </c>
      <c r="AY38" s="40">
        <v>0</v>
      </c>
      <c r="AZ38" s="40">
        <v>3.1558260724622023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3.9913115853678494</v>
      </c>
      <c r="BG38" s="40">
        <v>1.5445809309642</v>
      </c>
      <c r="BH38" s="40">
        <v>0</v>
      </c>
      <c r="BI38" s="40">
        <v>0</v>
      </c>
      <c r="BJ38" s="40">
        <v>1.0761313738203999</v>
      </c>
      <c r="BK38" s="41">
        <f t="shared" ref="BK38:BK41" si="11">SUM(C38:BJ38)</f>
        <v>162.35526314440281</v>
      </c>
      <c r="BM38" s="42"/>
      <c r="BO38" s="42"/>
    </row>
    <row r="39" spans="1:67" x14ac:dyDescent="0.2">
      <c r="A39" s="17"/>
      <c r="B39" s="34" t="s">
        <v>131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8.0181341785714299E-3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8.074374178571429E-3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0.319570052142857</v>
      </c>
      <c r="AC39" s="40">
        <v>3.2678571428571432E-2</v>
      </c>
      <c r="AD39" s="40">
        <v>0</v>
      </c>
      <c r="AE39" s="40">
        <v>0</v>
      </c>
      <c r="AF39" s="40">
        <v>0.2750089395357142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0.32762240703571416</v>
      </c>
      <c r="AM39" s="40">
        <v>3.7900930785714285E-2</v>
      </c>
      <c r="AN39" s="40">
        <v>3.5749070357142853E-3</v>
      </c>
      <c r="AO39" s="40">
        <v>0</v>
      </c>
      <c r="AP39" s="40">
        <v>0.17435149978571429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4.0695904750000005E-2</v>
      </c>
      <c r="AW39" s="40">
        <v>0</v>
      </c>
      <c r="AX39" s="40">
        <v>0</v>
      </c>
      <c r="AY39" s="40">
        <v>0</v>
      </c>
      <c r="AZ39" s="40">
        <v>1.3373312142857143E-2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1.6844034107142854E-2</v>
      </c>
      <c r="BG39" s="40">
        <v>0</v>
      </c>
      <c r="BH39" s="40">
        <v>0</v>
      </c>
      <c r="BI39" s="40">
        <v>0</v>
      </c>
      <c r="BJ39" s="40">
        <v>5.3571428571428572E-3</v>
      </c>
      <c r="BK39" s="41">
        <f t="shared" si="11"/>
        <v>1.2630702099642852</v>
      </c>
      <c r="BM39" s="42"/>
      <c r="BO39" s="42"/>
    </row>
    <row r="40" spans="1:67" x14ac:dyDescent="0.2">
      <c r="A40" s="17"/>
      <c r="B40" s="34" t="s">
        <v>108</v>
      </c>
      <c r="C40" s="40">
        <v>0</v>
      </c>
      <c r="D40" s="40">
        <v>0.63151761935710005</v>
      </c>
      <c r="E40" s="40">
        <v>0</v>
      </c>
      <c r="F40" s="40">
        <v>0</v>
      </c>
      <c r="G40" s="40">
        <v>0</v>
      </c>
      <c r="H40" s="40">
        <v>5.6674927338468972</v>
      </c>
      <c r="I40" s="40">
        <v>4.3057944867135012</v>
      </c>
      <c r="J40" s="40">
        <v>0</v>
      </c>
      <c r="K40" s="40">
        <v>0</v>
      </c>
      <c r="L40" s="40">
        <v>1.1929553687131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2.5788996886101017</v>
      </c>
      <c r="S40" s="40">
        <v>3.163297313857</v>
      </c>
      <c r="T40" s="40">
        <v>0</v>
      </c>
      <c r="U40" s="40">
        <v>0</v>
      </c>
      <c r="V40" s="40">
        <v>0.53025508253500009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76.201543337720693</v>
      </c>
      <c r="AC40" s="40">
        <v>8.4480704955701977</v>
      </c>
      <c r="AD40" s="40">
        <v>0</v>
      </c>
      <c r="AE40" s="40">
        <v>0</v>
      </c>
      <c r="AF40" s="40">
        <v>23.917109874020674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72.610221551610692</v>
      </c>
      <c r="AM40" s="40">
        <v>0.75849409024960013</v>
      </c>
      <c r="AN40" s="40">
        <v>0</v>
      </c>
      <c r="AO40" s="40">
        <v>0</v>
      </c>
      <c r="AP40" s="40">
        <v>8.4336284076715042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95.341523024077304</v>
      </c>
      <c r="AW40" s="40">
        <v>5.9319081963184015</v>
      </c>
      <c r="AX40" s="40">
        <v>0</v>
      </c>
      <c r="AY40" s="40">
        <v>0</v>
      </c>
      <c r="AZ40" s="40">
        <v>37.87958010744962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18.557949011980487</v>
      </c>
      <c r="BG40" s="40">
        <v>0.38370458271410002</v>
      </c>
      <c r="BH40" s="40">
        <v>0</v>
      </c>
      <c r="BI40" s="40">
        <v>0</v>
      </c>
      <c r="BJ40" s="40">
        <v>2.6058724041056003</v>
      </c>
      <c r="BK40" s="41">
        <f t="shared" ref="BK40" si="12">SUM(C40:BJ40)</f>
        <v>369.13981737712146</v>
      </c>
      <c r="BM40" s="42"/>
      <c r="BO40" s="42"/>
    </row>
    <row r="41" spans="1:67" x14ac:dyDescent="0.2">
      <c r="A41" s="17"/>
      <c r="B41" s="34" t="s">
        <v>125</v>
      </c>
      <c r="C41" s="40">
        <v>0</v>
      </c>
      <c r="D41" s="40">
        <v>0.50162175650000007</v>
      </c>
      <c r="E41" s="40">
        <v>0</v>
      </c>
      <c r="F41" s="40">
        <v>0</v>
      </c>
      <c r="G41" s="40">
        <v>0</v>
      </c>
      <c r="H41" s="40">
        <v>0.66621711128350003</v>
      </c>
      <c r="I41" s="40">
        <v>4.0210000000000003E-2</v>
      </c>
      <c r="J41" s="40">
        <v>0</v>
      </c>
      <c r="K41" s="40">
        <v>0</v>
      </c>
      <c r="L41" s="40">
        <v>0.72300191932110003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0.68104872414050033</v>
      </c>
      <c r="S41" s="40">
        <v>0</v>
      </c>
      <c r="T41" s="40">
        <v>0</v>
      </c>
      <c r="U41" s="40">
        <v>0</v>
      </c>
      <c r="V41" s="40">
        <v>0.1829171538928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34.661978424128513</v>
      </c>
      <c r="AC41" s="40">
        <v>4.403665166176701</v>
      </c>
      <c r="AD41" s="40">
        <v>0</v>
      </c>
      <c r="AE41" s="40">
        <v>0</v>
      </c>
      <c r="AF41" s="40">
        <v>42.910259705892081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39.856541493655875</v>
      </c>
      <c r="AM41" s="40">
        <v>5.055946500070001</v>
      </c>
      <c r="AN41" s="40">
        <v>4.9689285714199997E-2</v>
      </c>
      <c r="AO41" s="40">
        <v>0</v>
      </c>
      <c r="AP41" s="40">
        <v>25.264964421868953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3.4431228891777255</v>
      </c>
      <c r="AW41" s="40">
        <v>0.48811050410700002</v>
      </c>
      <c r="AX41" s="40">
        <v>0</v>
      </c>
      <c r="AY41" s="40">
        <v>0</v>
      </c>
      <c r="AZ41" s="40">
        <v>1.5851468393556996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1.4153857188363037</v>
      </c>
      <c r="BG41" s="40">
        <v>0.49689285714280002</v>
      </c>
      <c r="BH41" s="40">
        <v>0</v>
      </c>
      <c r="BI41" s="40">
        <v>0</v>
      </c>
      <c r="BJ41" s="40">
        <v>0.97152101203499996</v>
      </c>
      <c r="BK41" s="41">
        <f t="shared" si="11"/>
        <v>163.39824148329876</v>
      </c>
      <c r="BM41" s="42"/>
      <c r="BO41" s="42"/>
    </row>
    <row r="42" spans="1:67" x14ac:dyDescent="0.2">
      <c r="A42" s="17"/>
      <c r="B42" s="34" t="s">
        <v>127</v>
      </c>
      <c r="C42" s="40">
        <v>0</v>
      </c>
      <c r="D42" s="40">
        <v>0.52933546564279998</v>
      </c>
      <c r="E42" s="40">
        <v>0</v>
      </c>
      <c r="F42" s="40">
        <v>0</v>
      </c>
      <c r="G42" s="40">
        <v>0</v>
      </c>
      <c r="H42" s="40">
        <v>3.184178466710808</v>
      </c>
      <c r="I42" s="40">
        <v>1.4376495035599998E-2</v>
      </c>
      <c r="J42" s="40">
        <v>0</v>
      </c>
      <c r="K42" s="40">
        <v>0</v>
      </c>
      <c r="L42" s="40">
        <v>0.59332497253500005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2.3051452160353021</v>
      </c>
      <c r="S42" s="40">
        <v>4.2810426785000006E-3</v>
      </c>
      <c r="T42" s="40">
        <v>0</v>
      </c>
      <c r="U42" s="40">
        <v>0</v>
      </c>
      <c r="V42" s="40">
        <v>0.23525006428539999</v>
      </c>
      <c r="W42" s="40">
        <v>1.066869285E-4</v>
      </c>
      <c r="X42" s="40">
        <v>0</v>
      </c>
      <c r="Y42" s="40">
        <v>0</v>
      </c>
      <c r="Z42" s="40">
        <v>0</v>
      </c>
      <c r="AA42" s="40">
        <v>0</v>
      </c>
      <c r="AB42" s="40">
        <v>58.440951251087967</v>
      </c>
      <c r="AC42" s="40">
        <v>4.9627806754620023</v>
      </c>
      <c r="AD42" s="40">
        <v>0</v>
      </c>
      <c r="AE42" s="40">
        <v>0</v>
      </c>
      <c r="AF42" s="40">
        <v>35.918290961474177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60.527971836769751</v>
      </c>
      <c r="AM42" s="40">
        <v>1.4638414397131998</v>
      </c>
      <c r="AN42" s="40">
        <v>0.1011857142857</v>
      </c>
      <c r="AO42" s="40">
        <v>0</v>
      </c>
      <c r="AP42" s="40">
        <v>18.22911927598361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11.422449737064658</v>
      </c>
      <c r="AW42" s="40">
        <v>1.4807543668564005</v>
      </c>
      <c r="AX42" s="40">
        <v>0</v>
      </c>
      <c r="AY42" s="40">
        <v>0</v>
      </c>
      <c r="AZ42" s="40">
        <v>5.5514121596747001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5.8856523519294299</v>
      </c>
      <c r="BG42" s="40">
        <v>6.0711431571300004E-2</v>
      </c>
      <c r="BH42" s="40">
        <v>0.4688470337142</v>
      </c>
      <c r="BI42" s="40">
        <v>0</v>
      </c>
      <c r="BJ42" s="40">
        <v>1.5586019103558999</v>
      </c>
      <c r="BK42" s="41">
        <f>SUM(C42:BJ42)</f>
        <v>212.93856855579486</v>
      </c>
      <c r="BM42" s="42"/>
      <c r="BO42" s="42"/>
    </row>
    <row r="43" spans="1:67" x14ac:dyDescent="0.2">
      <c r="A43" s="17"/>
      <c r="B43" s="34" t="s">
        <v>109</v>
      </c>
      <c r="C43" s="40">
        <v>0</v>
      </c>
      <c r="D43" s="40">
        <v>2.0689942131784997</v>
      </c>
      <c r="E43" s="40">
        <v>0</v>
      </c>
      <c r="F43" s="40">
        <v>0</v>
      </c>
      <c r="G43" s="40">
        <v>0</v>
      </c>
      <c r="H43" s="40">
        <v>2.4409503994143003</v>
      </c>
      <c r="I43" s="40">
        <v>53.970596624106896</v>
      </c>
      <c r="J43" s="40">
        <v>0</v>
      </c>
      <c r="K43" s="40">
        <v>0</v>
      </c>
      <c r="L43" s="40">
        <v>0.69906518282079999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0.75079244113159993</v>
      </c>
      <c r="S43" s="40">
        <v>6.2937843048211999</v>
      </c>
      <c r="T43" s="40">
        <v>0</v>
      </c>
      <c r="U43" s="40">
        <v>0</v>
      </c>
      <c r="V43" s="40">
        <v>2.7117845499800002E-2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19.662897116373649</v>
      </c>
      <c r="AC43" s="40">
        <v>2.0185287818919</v>
      </c>
      <c r="AD43" s="40">
        <v>0</v>
      </c>
      <c r="AE43" s="40">
        <v>0</v>
      </c>
      <c r="AF43" s="40">
        <v>5.0532391973549995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15.939188148518777</v>
      </c>
      <c r="AM43" s="40">
        <v>8.1030145528565001</v>
      </c>
      <c r="AN43" s="40">
        <v>0</v>
      </c>
      <c r="AO43" s="40">
        <v>0</v>
      </c>
      <c r="AP43" s="40">
        <v>0.95329849449949988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21.351926474613755</v>
      </c>
      <c r="AW43" s="40">
        <v>67.469226961856293</v>
      </c>
      <c r="AX43" s="40">
        <v>0</v>
      </c>
      <c r="AY43" s="40">
        <v>0</v>
      </c>
      <c r="AZ43" s="40">
        <v>2.1956321005346999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6.2196079194484026</v>
      </c>
      <c r="BG43" s="40">
        <v>4.9913616054284002</v>
      </c>
      <c r="BH43" s="40">
        <v>0</v>
      </c>
      <c r="BI43" s="40">
        <v>0</v>
      </c>
      <c r="BJ43" s="40">
        <v>0.1005624966428</v>
      </c>
      <c r="BK43" s="41">
        <f>SUM(C43:BJ43)</f>
        <v>220.30978486099278</v>
      </c>
      <c r="BM43" s="42"/>
      <c r="BO43" s="42"/>
    </row>
    <row r="44" spans="1:67" x14ac:dyDescent="0.2">
      <c r="A44" s="17"/>
      <c r="B44" s="34" t="s">
        <v>110</v>
      </c>
      <c r="C44" s="40">
        <v>0</v>
      </c>
      <c r="D44" s="40">
        <v>0.70429456582140004</v>
      </c>
      <c r="E44" s="40">
        <v>0</v>
      </c>
      <c r="F44" s="40">
        <v>0</v>
      </c>
      <c r="G44" s="40">
        <v>0</v>
      </c>
      <c r="H44" s="40">
        <v>3.6115425326122037</v>
      </c>
      <c r="I44" s="40">
        <v>0</v>
      </c>
      <c r="J44" s="40">
        <v>0</v>
      </c>
      <c r="K44" s="40">
        <v>0</v>
      </c>
      <c r="L44" s="40">
        <v>2.6003869525345995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2.0614489575808008</v>
      </c>
      <c r="S44" s="40">
        <v>0</v>
      </c>
      <c r="T44" s="40">
        <v>0</v>
      </c>
      <c r="U44" s="40">
        <v>0</v>
      </c>
      <c r="V44" s="40">
        <v>0.12092894560670001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6.6133680183734054</v>
      </c>
      <c r="AC44" s="40">
        <v>0.21072393439270001</v>
      </c>
      <c r="AD44" s="40">
        <v>0</v>
      </c>
      <c r="AE44" s="40">
        <v>0</v>
      </c>
      <c r="AF44" s="40">
        <v>0.99268676667760014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4.4650979181569879</v>
      </c>
      <c r="AM44" s="40">
        <v>0.1197600674998</v>
      </c>
      <c r="AN44" s="40">
        <v>0</v>
      </c>
      <c r="AO44" s="40">
        <v>0</v>
      </c>
      <c r="AP44" s="40">
        <v>0.67576942139240015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10.970397600586178</v>
      </c>
      <c r="AW44" s="40">
        <v>0.97546214014229993</v>
      </c>
      <c r="AX44" s="40">
        <v>0</v>
      </c>
      <c r="AY44" s="40">
        <v>0</v>
      </c>
      <c r="AZ44" s="40">
        <v>8.6704087791413986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2.6856858963602996</v>
      </c>
      <c r="BG44" s="40">
        <v>1.9377221833570999</v>
      </c>
      <c r="BH44" s="40">
        <v>0</v>
      </c>
      <c r="BI44" s="40">
        <v>0</v>
      </c>
      <c r="BJ44" s="40">
        <v>0.13427355314270001</v>
      </c>
      <c r="BK44" s="41">
        <f>SUM(C44:BJ44)</f>
        <v>47.549958233378568</v>
      </c>
      <c r="BM44" s="42"/>
      <c r="BO44" s="42"/>
    </row>
    <row r="45" spans="1:67" x14ac:dyDescent="0.2">
      <c r="A45" s="17"/>
      <c r="B45" s="34" t="s">
        <v>118</v>
      </c>
      <c r="C45" s="51">
        <v>0</v>
      </c>
      <c r="D45" s="51">
        <v>0.45512546300000001</v>
      </c>
      <c r="E45" s="51">
        <v>0</v>
      </c>
      <c r="F45" s="51">
        <v>0</v>
      </c>
      <c r="G45" s="51">
        <v>0</v>
      </c>
      <c r="H45" s="51">
        <v>2.3599134753135096</v>
      </c>
      <c r="I45" s="51">
        <v>3.7759117856999997E-3</v>
      </c>
      <c r="J45" s="51">
        <v>0</v>
      </c>
      <c r="K45" s="51">
        <v>0</v>
      </c>
      <c r="L45" s="51">
        <v>1.4640281952134002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2.101282395921201</v>
      </c>
      <c r="S45" s="51">
        <v>6.1856540285600004E-2</v>
      </c>
      <c r="T45" s="51">
        <v>0</v>
      </c>
      <c r="U45" s="51">
        <v>0</v>
      </c>
      <c r="V45" s="51">
        <v>0.14881255289260001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32.779152308798515</v>
      </c>
      <c r="AC45" s="51">
        <v>1.6870621008918003</v>
      </c>
      <c r="AD45" s="51">
        <v>0</v>
      </c>
      <c r="AE45" s="51">
        <v>0</v>
      </c>
      <c r="AF45" s="51">
        <v>20.617024291089759</v>
      </c>
      <c r="AG45" s="51">
        <v>0</v>
      </c>
      <c r="AH45" s="51">
        <v>0</v>
      </c>
      <c r="AI45" s="51">
        <v>0</v>
      </c>
      <c r="AJ45" s="51">
        <v>0</v>
      </c>
      <c r="AK45" s="51">
        <v>0</v>
      </c>
      <c r="AL45" s="51">
        <v>43.295181114870068</v>
      </c>
      <c r="AM45" s="51">
        <v>1.0992953807849004</v>
      </c>
      <c r="AN45" s="51">
        <v>0</v>
      </c>
      <c r="AO45" s="51">
        <v>0</v>
      </c>
      <c r="AP45" s="51">
        <v>14.445185525380593</v>
      </c>
      <c r="AQ45" s="51">
        <v>0</v>
      </c>
      <c r="AR45" s="51">
        <v>0</v>
      </c>
      <c r="AS45" s="51">
        <v>0</v>
      </c>
      <c r="AT45" s="51">
        <v>0</v>
      </c>
      <c r="AU45" s="51">
        <v>0</v>
      </c>
      <c r="AV45" s="51">
        <v>11.322123047378732</v>
      </c>
      <c r="AW45" s="51">
        <v>9.2206396463700005E-2</v>
      </c>
      <c r="AX45" s="51">
        <v>0</v>
      </c>
      <c r="AY45" s="51">
        <v>0</v>
      </c>
      <c r="AZ45" s="51">
        <v>2.7180920902115018</v>
      </c>
      <c r="BA45" s="51">
        <v>0</v>
      </c>
      <c r="BB45" s="51">
        <v>0</v>
      </c>
      <c r="BC45" s="51">
        <v>0</v>
      </c>
      <c r="BD45" s="51">
        <v>0</v>
      </c>
      <c r="BE45" s="51">
        <v>0</v>
      </c>
      <c r="BF45" s="51">
        <v>6.9086421431174649</v>
      </c>
      <c r="BG45" s="51">
        <v>2.5282266821199998E-2</v>
      </c>
      <c r="BH45" s="51">
        <v>0</v>
      </c>
      <c r="BI45" s="51">
        <v>0</v>
      </c>
      <c r="BJ45" s="51">
        <v>1.9032752764988006</v>
      </c>
      <c r="BK45" s="41">
        <f>SUM(C45:BJ45)</f>
        <v>143.48731647671906</v>
      </c>
      <c r="BM45" s="42"/>
      <c r="BO45" s="42"/>
    </row>
    <row r="46" spans="1:67" x14ac:dyDescent="0.2">
      <c r="A46" s="17"/>
      <c r="B46" s="26" t="s">
        <v>86</v>
      </c>
      <c r="C46" s="36">
        <f>SUM(C35:C45)</f>
        <v>0</v>
      </c>
      <c r="D46" s="36">
        <f t="shared" ref="D46:BK46" si="13">SUM(D35:D45)</f>
        <v>7.0297277657138997</v>
      </c>
      <c r="E46" s="36">
        <f t="shared" si="13"/>
        <v>0</v>
      </c>
      <c r="F46" s="36">
        <f t="shared" si="13"/>
        <v>0</v>
      </c>
      <c r="G46" s="36">
        <f t="shared" si="13"/>
        <v>0</v>
      </c>
      <c r="H46" s="36">
        <f t="shared" si="13"/>
        <v>26.823837332526104</v>
      </c>
      <c r="I46" s="36">
        <f t="shared" si="13"/>
        <v>60.078816527355599</v>
      </c>
      <c r="J46" s="36">
        <f t="shared" si="13"/>
        <v>0</v>
      </c>
      <c r="K46" s="36">
        <f t="shared" si="13"/>
        <v>0</v>
      </c>
      <c r="L46" s="36">
        <f t="shared" si="13"/>
        <v>12.949655044884599</v>
      </c>
      <c r="M46" s="36">
        <f t="shared" si="13"/>
        <v>0</v>
      </c>
      <c r="N46" s="36">
        <f t="shared" si="13"/>
        <v>0</v>
      </c>
      <c r="O46" s="36">
        <f t="shared" si="13"/>
        <v>0</v>
      </c>
      <c r="P46" s="36">
        <f t="shared" si="13"/>
        <v>0</v>
      </c>
      <c r="Q46" s="36">
        <f t="shared" si="13"/>
        <v>0</v>
      </c>
      <c r="R46" s="36">
        <f t="shared" si="13"/>
        <v>16.028207198742898</v>
      </c>
      <c r="S46" s="36">
        <f t="shared" si="13"/>
        <v>10.672986055213698</v>
      </c>
      <c r="T46" s="36">
        <f t="shared" si="13"/>
        <v>0</v>
      </c>
      <c r="U46" s="36">
        <f t="shared" si="13"/>
        <v>0</v>
      </c>
      <c r="V46" s="36">
        <f t="shared" si="13"/>
        <v>2.5990251591392002</v>
      </c>
      <c r="W46" s="36">
        <f t="shared" si="13"/>
        <v>1.066869285E-4</v>
      </c>
      <c r="X46" s="36">
        <f t="shared" si="13"/>
        <v>0</v>
      </c>
      <c r="Y46" s="36">
        <f t="shared" si="13"/>
        <v>0</v>
      </c>
      <c r="Z46" s="36">
        <f t="shared" si="13"/>
        <v>0</v>
      </c>
      <c r="AA46" s="36">
        <f t="shared" si="13"/>
        <v>0</v>
      </c>
      <c r="AB46" s="36">
        <f t="shared" si="13"/>
        <v>391.47384461614149</v>
      </c>
      <c r="AC46" s="36">
        <f t="shared" si="13"/>
        <v>39.960805277412881</v>
      </c>
      <c r="AD46" s="36">
        <f t="shared" si="13"/>
        <v>0</v>
      </c>
      <c r="AE46" s="36">
        <f t="shared" si="13"/>
        <v>0</v>
      </c>
      <c r="AF46" s="36">
        <f t="shared" si="13"/>
        <v>273.18029180016003</v>
      </c>
      <c r="AG46" s="36">
        <f t="shared" si="13"/>
        <v>0</v>
      </c>
      <c r="AH46" s="36">
        <f t="shared" si="13"/>
        <v>0</v>
      </c>
      <c r="AI46" s="36">
        <f t="shared" si="13"/>
        <v>0</v>
      </c>
      <c r="AJ46" s="36">
        <f t="shared" si="13"/>
        <v>0</v>
      </c>
      <c r="AK46" s="36">
        <f t="shared" si="13"/>
        <v>0</v>
      </c>
      <c r="AL46" s="36">
        <f t="shared" si="13"/>
        <v>409.68036927748227</v>
      </c>
      <c r="AM46" s="36">
        <f t="shared" si="13"/>
        <v>26.774796205311819</v>
      </c>
      <c r="AN46" s="36">
        <f t="shared" si="13"/>
        <v>0.57283635339241434</v>
      </c>
      <c r="AO46" s="36">
        <f t="shared" si="13"/>
        <v>0</v>
      </c>
      <c r="AP46" s="36">
        <f t="shared" si="13"/>
        <v>145.97878792266326</v>
      </c>
      <c r="AQ46" s="36">
        <f t="shared" si="13"/>
        <v>0</v>
      </c>
      <c r="AR46" s="36">
        <f t="shared" si="13"/>
        <v>0</v>
      </c>
      <c r="AS46" s="36">
        <f t="shared" si="13"/>
        <v>0</v>
      </c>
      <c r="AT46" s="36">
        <f t="shared" si="13"/>
        <v>0</v>
      </c>
      <c r="AU46" s="36">
        <f t="shared" si="13"/>
        <v>0</v>
      </c>
      <c r="AV46" s="36">
        <f t="shared" si="13"/>
        <v>297.28750396536157</v>
      </c>
      <c r="AW46" s="36">
        <f t="shared" si="13"/>
        <v>89.03129312052539</v>
      </c>
      <c r="AX46" s="36">
        <f t="shared" si="13"/>
        <v>0</v>
      </c>
      <c r="AY46" s="36">
        <f t="shared" si="13"/>
        <v>0</v>
      </c>
      <c r="AZ46" s="36">
        <f t="shared" si="13"/>
        <v>134.87294784251847</v>
      </c>
      <c r="BA46" s="36">
        <f t="shared" si="13"/>
        <v>0</v>
      </c>
      <c r="BB46" s="36">
        <f t="shared" si="13"/>
        <v>0</v>
      </c>
      <c r="BC46" s="36">
        <f t="shared" si="13"/>
        <v>0</v>
      </c>
      <c r="BD46" s="36">
        <f t="shared" si="13"/>
        <v>0</v>
      </c>
      <c r="BE46" s="36">
        <f t="shared" si="13"/>
        <v>0</v>
      </c>
      <c r="BF46" s="36">
        <f t="shared" si="13"/>
        <v>72.476802830951598</v>
      </c>
      <c r="BG46" s="36">
        <f t="shared" si="13"/>
        <v>15.405353578534299</v>
      </c>
      <c r="BH46" s="36">
        <f t="shared" si="13"/>
        <v>0.4688470337142</v>
      </c>
      <c r="BI46" s="36">
        <f t="shared" si="13"/>
        <v>0</v>
      </c>
      <c r="BJ46" s="36">
        <f t="shared" si="13"/>
        <v>15.253393384882845</v>
      </c>
      <c r="BK46" s="38">
        <f t="shared" si="13"/>
        <v>2048.6002349795572</v>
      </c>
    </row>
    <row r="47" spans="1:67" x14ac:dyDescent="0.2">
      <c r="A47" s="17"/>
      <c r="B47" s="27" t="s">
        <v>84</v>
      </c>
      <c r="C47" s="36">
        <f>C33+C46</f>
        <v>0</v>
      </c>
      <c r="D47" s="36">
        <f t="shared" ref="D47:BJ47" si="14">D33+D46</f>
        <v>7.7108934293209996</v>
      </c>
      <c r="E47" s="36">
        <f t="shared" si="14"/>
        <v>0</v>
      </c>
      <c r="F47" s="36">
        <f t="shared" si="14"/>
        <v>0</v>
      </c>
      <c r="G47" s="36">
        <f t="shared" si="14"/>
        <v>0</v>
      </c>
      <c r="H47" s="36">
        <f t="shared" si="14"/>
        <v>40.321443453518341</v>
      </c>
      <c r="I47" s="36">
        <f t="shared" si="14"/>
        <v>60.112172001748299</v>
      </c>
      <c r="J47" s="36">
        <f t="shared" si="14"/>
        <v>0</v>
      </c>
      <c r="K47" s="36">
        <f t="shared" si="14"/>
        <v>0</v>
      </c>
      <c r="L47" s="36">
        <f t="shared" si="14"/>
        <v>14.420804494775599</v>
      </c>
      <c r="M47" s="36">
        <f t="shared" si="14"/>
        <v>0</v>
      </c>
      <c r="N47" s="36">
        <f t="shared" si="14"/>
        <v>0</v>
      </c>
      <c r="O47" s="36">
        <f t="shared" si="14"/>
        <v>0</v>
      </c>
      <c r="P47" s="36">
        <f t="shared" si="14"/>
        <v>0</v>
      </c>
      <c r="Q47" s="36">
        <f t="shared" si="14"/>
        <v>0</v>
      </c>
      <c r="R47" s="36">
        <f t="shared" si="14"/>
        <v>24.916938338655008</v>
      </c>
      <c r="S47" s="36">
        <f t="shared" si="14"/>
        <v>10.672986055213698</v>
      </c>
      <c r="T47" s="36">
        <f t="shared" si="14"/>
        <v>0</v>
      </c>
      <c r="U47" s="36">
        <f t="shared" si="14"/>
        <v>0</v>
      </c>
      <c r="V47" s="36">
        <f t="shared" si="14"/>
        <v>3.0469153995671001</v>
      </c>
      <c r="W47" s="36">
        <f t="shared" si="14"/>
        <v>1.066869285E-4</v>
      </c>
      <c r="X47" s="36">
        <f t="shared" si="14"/>
        <v>0</v>
      </c>
      <c r="Y47" s="36">
        <f t="shared" si="14"/>
        <v>0</v>
      </c>
      <c r="Z47" s="36">
        <f t="shared" si="14"/>
        <v>0</v>
      </c>
      <c r="AA47" s="36">
        <f t="shared" si="14"/>
        <v>0</v>
      </c>
      <c r="AB47" s="36">
        <f t="shared" si="14"/>
        <v>472.80268783759374</v>
      </c>
      <c r="AC47" s="36">
        <f t="shared" si="14"/>
        <v>41.091994505983578</v>
      </c>
      <c r="AD47" s="36">
        <f t="shared" si="14"/>
        <v>0</v>
      </c>
      <c r="AE47" s="36">
        <f t="shared" si="14"/>
        <v>0</v>
      </c>
      <c r="AF47" s="36">
        <f t="shared" si="14"/>
        <v>294.31134946557512</v>
      </c>
      <c r="AG47" s="36">
        <f t="shared" si="14"/>
        <v>0</v>
      </c>
      <c r="AH47" s="36">
        <f t="shared" si="14"/>
        <v>0</v>
      </c>
      <c r="AI47" s="36">
        <f t="shared" si="14"/>
        <v>0</v>
      </c>
      <c r="AJ47" s="36">
        <f t="shared" si="14"/>
        <v>0</v>
      </c>
      <c r="AK47" s="36">
        <f t="shared" si="14"/>
        <v>0</v>
      </c>
      <c r="AL47" s="36">
        <f t="shared" si="14"/>
        <v>476.74868552556222</v>
      </c>
      <c r="AM47" s="36">
        <f t="shared" si="14"/>
        <v>27.33735593720462</v>
      </c>
      <c r="AN47" s="36">
        <f t="shared" si="14"/>
        <v>0.57283635339241434</v>
      </c>
      <c r="AO47" s="36">
        <f t="shared" si="14"/>
        <v>0</v>
      </c>
      <c r="AP47" s="36">
        <f t="shared" si="14"/>
        <v>154.22448322511997</v>
      </c>
      <c r="AQ47" s="36">
        <f t="shared" si="14"/>
        <v>0</v>
      </c>
      <c r="AR47" s="36">
        <f t="shared" si="14"/>
        <v>0</v>
      </c>
      <c r="AS47" s="36">
        <f t="shared" si="14"/>
        <v>0</v>
      </c>
      <c r="AT47" s="36">
        <f t="shared" si="14"/>
        <v>0</v>
      </c>
      <c r="AU47" s="36">
        <f t="shared" si="14"/>
        <v>0</v>
      </c>
      <c r="AV47" s="36">
        <f t="shared" si="14"/>
        <v>573.78201180343058</v>
      </c>
      <c r="AW47" s="36">
        <f t="shared" si="14"/>
        <v>93.910439540274083</v>
      </c>
      <c r="AX47" s="36">
        <f t="shared" si="14"/>
        <v>0</v>
      </c>
      <c r="AY47" s="36">
        <f t="shared" si="14"/>
        <v>0</v>
      </c>
      <c r="AZ47" s="36">
        <f t="shared" si="14"/>
        <v>183.31730057684933</v>
      </c>
      <c r="BA47" s="36">
        <f t="shared" si="14"/>
        <v>0</v>
      </c>
      <c r="BB47" s="36">
        <f t="shared" si="14"/>
        <v>0</v>
      </c>
      <c r="BC47" s="36">
        <f t="shared" si="14"/>
        <v>0</v>
      </c>
      <c r="BD47" s="36">
        <f t="shared" si="14"/>
        <v>0</v>
      </c>
      <c r="BE47" s="36">
        <f t="shared" si="14"/>
        <v>0</v>
      </c>
      <c r="BF47" s="36">
        <f t="shared" si="14"/>
        <v>124.74673254780745</v>
      </c>
      <c r="BG47" s="36">
        <f t="shared" si="14"/>
        <v>15.624428739569899</v>
      </c>
      <c r="BH47" s="36">
        <f t="shared" si="14"/>
        <v>0.4688470337142</v>
      </c>
      <c r="BI47" s="36">
        <f t="shared" si="14"/>
        <v>0</v>
      </c>
      <c r="BJ47" s="36">
        <f t="shared" si="14"/>
        <v>18.198314888951344</v>
      </c>
      <c r="BK47" s="38">
        <f>BK46+BK33</f>
        <v>2638.339727840756</v>
      </c>
    </row>
    <row r="48" spans="1:67" ht="3" customHeight="1" x14ac:dyDescent="0.2">
      <c r="A48" s="17"/>
      <c r="B48" s="25"/>
      <c r="C48" s="62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3"/>
    </row>
    <row r="49" spans="1:67" x14ac:dyDescent="0.2">
      <c r="A49" s="17" t="s">
        <v>16</v>
      </c>
      <c r="B49" s="24" t="s">
        <v>8</v>
      </c>
      <c r="C49" s="62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3"/>
    </row>
    <row r="50" spans="1:67" x14ac:dyDescent="0.2">
      <c r="A50" s="17" t="s">
        <v>76</v>
      </c>
      <c r="B50" s="25" t="s">
        <v>17</v>
      </c>
      <c r="C50" s="62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3"/>
    </row>
    <row r="51" spans="1:67" x14ac:dyDescent="0.2">
      <c r="A51" s="17"/>
      <c r="B51" s="26" t="s">
        <v>116</v>
      </c>
      <c r="C51" s="36">
        <v>0</v>
      </c>
      <c r="D51" s="36">
        <v>0.61163079192850001</v>
      </c>
      <c r="E51" s="36">
        <v>0</v>
      </c>
      <c r="F51" s="36">
        <v>0</v>
      </c>
      <c r="G51" s="36">
        <v>0</v>
      </c>
      <c r="H51" s="36">
        <v>0.1071164899275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3.1682585391999994E-2</v>
      </c>
      <c r="S51" s="36">
        <v>0</v>
      </c>
      <c r="T51" s="36">
        <v>0</v>
      </c>
      <c r="U51" s="36">
        <v>0</v>
      </c>
      <c r="V51" s="36">
        <v>2.0093709464200003E-2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1.4087861222773013</v>
      </c>
      <c r="AC51" s="36">
        <v>0.2614817963569</v>
      </c>
      <c r="AD51" s="36">
        <v>0</v>
      </c>
      <c r="AE51" s="36">
        <v>0</v>
      </c>
      <c r="AF51" s="36">
        <v>1.322202378142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1.410419241238799</v>
      </c>
      <c r="AM51" s="36">
        <v>4.7871364285714</v>
      </c>
      <c r="AN51" s="36">
        <v>0</v>
      </c>
      <c r="AO51" s="36">
        <v>0</v>
      </c>
      <c r="AP51" s="36">
        <v>1.1268988557851998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2.6740791123820986</v>
      </c>
      <c r="AW51" s="36">
        <v>0.67925296207109997</v>
      </c>
      <c r="AX51" s="36">
        <v>1.5023463265714001</v>
      </c>
      <c r="AY51" s="36">
        <v>0</v>
      </c>
      <c r="AZ51" s="36">
        <v>3.1524734328556998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0.47857152199569997</v>
      </c>
      <c r="BG51" s="36">
        <v>0.2947378323214</v>
      </c>
      <c r="BH51" s="36">
        <v>0</v>
      </c>
      <c r="BI51" s="36">
        <v>0</v>
      </c>
      <c r="BJ51" s="36">
        <v>0.25215527589260001</v>
      </c>
      <c r="BK51" s="39">
        <f>SUM(C51:BJ51)</f>
        <v>20.1210648631738</v>
      </c>
    </row>
    <row r="52" spans="1:67" x14ac:dyDescent="0.2">
      <c r="A52" s="17"/>
      <c r="B52" s="26" t="s">
        <v>119</v>
      </c>
      <c r="C52" s="36">
        <v>0</v>
      </c>
      <c r="D52" s="36">
        <v>0.57188787125000007</v>
      </c>
      <c r="E52" s="36">
        <v>0</v>
      </c>
      <c r="F52" s="36">
        <v>0</v>
      </c>
      <c r="G52" s="36">
        <v>0</v>
      </c>
      <c r="H52" s="36">
        <v>2.4863290169129986</v>
      </c>
      <c r="I52" s="36">
        <v>1.5900267594996003</v>
      </c>
      <c r="J52" s="36">
        <v>0</v>
      </c>
      <c r="K52" s="36">
        <v>0</v>
      </c>
      <c r="L52" s="36">
        <v>0.80249136257070008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2.1474690224480999</v>
      </c>
      <c r="S52" s="36">
        <v>0.2419616479285</v>
      </c>
      <c r="T52" s="36">
        <v>0</v>
      </c>
      <c r="U52" s="36">
        <v>0</v>
      </c>
      <c r="V52" s="36">
        <v>0.63605978689250009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70.818475047206263</v>
      </c>
      <c r="AC52" s="36">
        <v>4.581170563497702</v>
      </c>
      <c r="AD52" s="36">
        <v>0.13489628782140001</v>
      </c>
      <c r="AE52" s="36">
        <v>0</v>
      </c>
      <c r="AF52" s="36">
        <v>78.966879730070048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78.489407763056448</v>
      </c>
      <c r="AM52" s="36">
        <v>3.4522468452487001</v>
      </c>
      <c r="AN52" s="36">
        <v>0.45273177792849995</v>
      </c>
      <c r="AO52" s="36">
        <v>0</v>
      </c>
      <c r="AP52" s="36">
        <v>42.027304430975484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25.108434684001928</v>
      </c>
      <c r="AW52" s="36">
        <v>4.8940831937851001</v>
      </c>
      <c r="AX52" s="36">
        <v>0</v>
      </c>
      <c r="AY52" s="36">
        <v>0</v>
      </c>
      <c r="AZ52" s="36">
        <v>23.594095505847864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  <c r="BF52" s="36">
        <v>9.9539954547148319</v>
      </c>
      <c r="BG52" s="36">
        <v>0.78818720796409991</v>
      </c>
      <c r="BH52" s="36">
        <v>0</v>
      </c>
      <c r="BI52" s="36">
        <v>0</v>
      </c>
      <c r="BJ52" s="36">
        <v>6.9243695422826992</v>
      </c>
      <c r="BK52" s="39">
        <f>SUM(C52:BJ52)</f>
        <v>358.66250350190347</v>
      </c>
    </row>
    <row r="53" spans="1:67" x14ac:dyDescent="0.2">
      <c r="A53" s="17"/>
      <c r="B53" s="27" t="s">
        <v>83</v>
      </c>
      <c r="C53" s="36">
        <f>SUM(C51:C52)</f>
        <v>0</v>
      </c>
      <c r="D53" s="36">
        <f t="shared" ref="D53:BK53" si="15">SUM(D51:D52)</f>
        <v>1.1835186631785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2.5934455068404985</v>
      </c>
      <c r="I53" s="36">
        <f t="shared" si="15"/>
        <v>1.5900267594996003</v>
      </c>
      <c r="J53" s="36">
        <f t="shared" si="15"/>
        <v>0</v>
      </c>
      <c r="K53" s="36">
        <f t="shared" si="15"/>
        <v>0</v>
      </c>
      <c r="L53" s="36">
        <f t="shared" si="15"/>
        <v>0.80249136257070008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2.1791516078401001</v>
      </c>
      <c r="S53" s="36">
        <f t="shared" si="15"/>
        <v>0.2419616479285</v>
      </c>
      <c r="T53" s="36">
        <f t="shared" si="15"/>
        <v>0</v>
      </c>
      <c r="U53" s="36">
        <f t="shared" si="15"/>
        <v>0</v>
      </c>
      <c r="V53" s="36">
        <f t="shared" si="15"/>
        <v>0.65615349635670006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72.227261169483569</v>
      </c>
      <c r="AC53" s="36">
        <f t="shared" si="15"/>
        <v>4.8426523598546023</v>
      </c>
      <c r="AD53" s="36">
        <f t="shared" si="15"/>
        <v>0.13489628782140001</v>
      </c>
      <c r="AE53" s="36">
        <f t="shared" si="15"/>
        <v>0</v>
      </c>
      <c r="AF53" s="36">
        <f t="shared" si="15"/>
        <v>80.289082108212042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79.899827004295247</v>
      </c>
      <c r="AM53" s="36">
        <f t="shared" si="15"/>
        <v>8.2393832738200992</v>
      </c>
      <c r="AN53" s="36">
        <f t="shared" si="15"/>
        <v>0.45273177792849995</v>
      </c>
      <c r="AO53" s="36">
        <f t="shared" si="15"/>
        <v>0</v>
      </c>
      <c r="AP53" s="36">
        <f t="shared" si="15"/>
        <v>43.154203286760684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27.782513796384027</v>
      </c>
      <c r="AW53" s="36">
        <f t="shared" si="15"/>
        <v>5.5733361558562002</v>
      </c>
      <c r="AX53" s="36">
        <f t="shared" si="15"/>
        <v>1.5023463265714001</v>
      </c>
      <c r="AY53" s="36">
        <f t="shared" si="15"/>
        <v>0</v>
      </c>
      <c r="AZ53" s="36">
        <f t="shared" si="15"/>
        <v>26.746568938703565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10.432566976710532</v>
      </c>
      <c r="BG53" s="36">
        <f t="shared" si="15"/>
        <v>1.0829250402855</v>
      </c>
      <c r="BH53" s="36">
        <f t="shared" si="15"/>
        <v>0</v>
      </c>
      <c r="BI53" s="36">
        <f t="shared" si="15"/>
        <v>0</v>
      </c>
      <c r="BJ53" s="36">
        <f t="shared" si="15"/>
        <v>7.1765248181752987</v>
      </c>
      <c r="BK53" s="36">
        <f t="shared" si="15"/>
        <v>378.78356836507726</v>
      </c>
    </row>
    <row r="54" spans="1:67" ht="2.25" customHeight="1" x14ac:dyDescent="0.2">
      <c r="A54" s="17"/>
      <c r="B54" s="25"/>
      <c r="C54" s="62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3"/>
    </row>
    <row r="55" spans="1:67" x14ac:dyDescent="0.2">
      <c r="A55" s="17" t="s">
        <v>4</v>
      </c>
      <c r="B55" s="24" t="s">
        <v>9</v>
      </c>
      <c r="C55" s="62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3"/>
    </row>
    <row r="56" spans="1:67" x14ac:dyDescent="0.2">
      <c r="A56" s="17" t="s">
        <v>76</v>
      </c>
      <c r="B56" s="25" t="s">
        <v>18</v>
      </c>
      <c r="C56" s="62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3"/>
    </row>
    <row r="57" spans="1:67" x14ac:dyDescent="0.2">
      <c r="A57" s="17"/>
      <c r="B57" s="34" t="s">
        <v>111</v>
      </c>
      <c r="C57" s="40">
        <v>0</v>
      </c>
      <c r="D57" s="40">
        <v>32.571666068766426</v>
      </c>
      <c r="E57" s="40">
        <v>0</v>
      </c>
      <c r="F57" s="40">
        <v>0</v>
      </c>
      <c r="G57" s="40">
        <v>0</v>
      </c>
      <c r="H57" s="40">
        <v>14.481719892596841</v>
      </c>
      <c r="I57" s="40">
        <v>0.80148248240906628</v>
      </c>
      <c r="J57" s="40">
        <v>0</v>
      </c>
      <c r="K57" s="40">
        <v>0</v>
      </c>
      <c r="L57" s="40">
        <v>8.7049468987242697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5.8958000000000004</v>
      </c>
      <c r="S57" s="40">
        <v>0.1103</v>
      </c>
      <c r="T57" s="40">
        <v>0</v>
      </c>
      <c r="U57" s="40">
        <v>0</v>
      </c>
      <c r="V57" s="40">
        <v>1.6543000000000001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39">
        <f>SUM(C57:BJ57)</f>
        <v>64.220215342496616</v>
      </c>
      <c r="BL57" s="49"/>
      <c r="BM57" s="49"/>
      <c r="BN57" s="49"/>
      <c r="BO57" s="49"/>
    </row>
    <row r="58" spans="1:67" x14ac:dyDescent="0.2">
      <c r="A58" s="17"/>
      <c r="B58" s="26" t="s">
        <v>85</v>
      </c>
      <c r="C58" s="36">
        <f>SUM(C57)</f>
        <v>0</v>
      </c>
      <c r="D58" s="36">
        <f t="shared" ref="D58:BJ58" si="16">SUM(D57)</f>
        <v>32.571666068766426</v>
      </c>
      <c r="E58" s="36">
        <f t="shared" si="16"/>
        <v>0</v>
      </c>
      <c r="F58" s="36">
        <f t="shared" si="16"/>
        <v>0</v>
      </c>
      <c r="G58" s="36">
        <f t="shared" si="16"/>
        <v>0</v>
      </c>
      <c r="H58" s="36">
        <f t="shared" si="16"/>
        <v>14.481719892596841</v>
      </c>
      <c r="I58" s="36">
        <f t="shared" si="16"/>
        <v>0.80148248240906628</v>
      </c>
      <c r="J58" s="36">
        <f t="shared" si="16"/>
        <v>0</v>
      </c>
      <c r="K58" s="36">
        <f t="shared" si="16"/>
        <v>0</v>
      </c>
      <c r="L58" s="36">
        <f t="shared" si="16"/>
        <v>8.7049468987242697</v>
      </c>
      <c r="M58" s="36">
        <f t="shared" si="16"/>
        <v>0</v>
      </c>
      <c r="N58" s="36">
        <f t="shared" si="16"/>
        <v>0</v>
      </c>
      <c r="O58" s="36">
        <f t="shared" si="16"/>
        <v>0</v>
      </c>
      <c r="P58" s="36">
        <f t="shared" si="16"/>
        <v>0</v>
      </c>
      <c r="Q58" s="36">
        <f t="shared" si="16"/>
        <v>0</v>
      </c>
      <c r="R58" s="36">
        <f t="shared" si="16"/>
        <v>5.8958000000000004</v>
      </c>
      <c r="S58" s="36">
        <f t="shared" si="16"/>
        <v>0.1103</v>
      </c>
      <c r="T58" s="36">
        <f t="shared" si="16"/>
        <v>0</v>
      </c>
      <c r="U58" s="36">
        <f t="shared" si="16"/>
        <v>0</v>
      </c>
      <c r="V58" s="36">
        <f t="shared" si="16"/>
        <v>1.6543000000000001</v>
      </c>
      <c r="W58" s="36">
        <f t="shared" si="16"/>
        <v>0</v>
      </c>
      <c r="X58" s="36">
        <f t="shared" si="16"/>
        <v>0</v>
      </c>
      <c r="Y58" s="36">
        <f t="shared" si="16"/>
        <v>0</v>
      </c>
      <c r="Z58" s="36">
        <f t="shared" si="16"/>
        <v>0</v>
      </c>
      <c r="AA58" s="36">
        <f t="shared" si="16"/>
        <v>0</v>
      </c>
      <c r="AB58" s="36">
        <f t="shared" si="16"/>
        <v>0</v>
      </c>
      <c r="AC58" s="36">
        <f t="shared" si="16"/>
        <v>0</v>
      </c>
      <c r="AD58" s="36">
        <f t="shared" si="16"/>
        <v>0</v>
      </c>
      <c r="AE58" s="36">
        <f t="shared" si="16"/>
        <v>0</v>
      </c>
      <c r="AF58" s="36">
        <f t="shared" si="16"/>
        <v>0</v>
      </c>
      <c r="AG58" s="36">
        <f t="shared" si="16"/>
        <v>0</v>
      </c>
      <c r="AH58" s="36">
        <f t="shared" si="16"/>
        <v>0</v>
      </c>
      <c r="AI58" s="36">
        <f t="shared" si="16"/>
        <v>0</v>
      </c>
      <c r="AJ58" s="36">
        <f t="shared" si="16"/>
        <v>0</v>
      </c>
      <c r="AK58" s="36">
        <f t="shared" si="16"/>
        <v>0</v>
      </c>
      <c r="AL58" s="36">
        <f t="shared" si="16"/>
        <v>0</v>
      </c>
      <c r="AM58" s="36">
        <f t="shared" si="16"/>
        <v>0</v>
      </c>
      <c r="AN58" s="36">
        <f t="shared" si="16"/>
        <v>0</v>
      </c>
      <c r="AO58" s="36">
        <f t="shared" si="16"/>
        <v>0</v>
      </c>
      <c r="AP58" s="36">
        <f t="shared" si="16"/>
        <v>0</v>
      </c>
      <c r="AQ58" s="36">
        <f t="shared" si="16"/>
        <v>0</v>
      </c>
      <c r="AR58" s="36">
        <f t="shared" si="16"/>
        <v>0</v>
      </c>
      <c r="AS58" s="36">
        <f t="shared" si="16"/>
        <v>0</v>
      </c>
      <c r="AT58" s="36">
        <f t="shared" si="16"/>
        <v>0</v>
      </c>
      <c r="AU58" s="36">
        <f t="shared" si="16"/>
        <v>0</v>
      </c>
      <c r="AV58" s="36">
        <f t="shared" si="16"/>
        <v>0</v>
      </c>
      <c r="AW58" s="36">
        <f t="shared" si="16"/>
        <v>0</v>
      </c>
      <c r="AX58" s="36">
        <f t="shared" si="16"/>
        <v>0</v>
      </c>
      <c r="AY58" s="36">
        <f t="shared" si="16"/>
        <v>0</v>
      </c>
      <c r="AZ58" s="36">
        <f t="shared" si="16"/>
        <v>0</v>
      </c>
      <c r="BA58" s="36">
        <f t="shared" si="16"/>
        <v>0</v>
      </c>
      <c r="BB58" s="36">
        <f t="shared" si="16"/>
        <v>0</v>
      </c>
      <c r="BC58" s="36">
        <f t="shared" si="16"/>
        <v>0</v>
      </c>
      <c r="BD58" s="36">
        <f t="shared" si="16"/>
        <v>0</v>
      </c>
      <c r="BE58" s="36">
        <f t="shared" si="16"/>
        <v>0</v>
      </c>
      <c r="BF58" s="36">
        <f t="shared" si="16"/>
        <v>0</v>
      </c>
      <c r="BG58" s="36">
        <f t="shared" si="16"/>
        <v>0</v>
      </c>
      <c r="BH58" s="36">
        <f t="shared" si="16"/>
        <v>0</v>
      </c>
      <c r="BI58" s="36">
        <f t="shared" si="16"/>
        <v>0</v>
      </c>
      <c r="BJ58" s="36">
        <f t="shared" si="16"/>
        <v>0</v>
      </c>
      <c r="BK58" s="39">
        <f>SUM(BK57)</f>
        <v>64.220215342496616</v>
      </c>
    </row>
    <row r="59" spans="1:67" x14ac:dyDescent="0.2">
      <c r="A59" s="17" t="s">
        <v>77</v>
      </c>
      <c r="B59" s="25" t="s">
        <v>19</v>
      </c>
      <c r="C59" s="62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3"/>
    </row>
    <row r="60" spans="1:67" x14ac:dyDescent="0.2">
      <c r="A60" s="17"/>
      <c r="B60" s="26" t="s">
        <v>36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9">
        <f>SUM(C60:BJ60)</f>
        <v>0</v>
      </c>
    </row>
    <row r="61" spans="1:67" x14ac:dyDescent="0.2">
      <c r="A61" s="17"/>
      <c r="B61" s="26" t="s">
        <v>86</v>
      </c>
      <c r="C61" s="36">
        <f t="shared" ref="C61:BJ61" si="17">SUM(C60)</f>
        <v>0</v>
      </c>
      <c r="D61" s="36">
        <f t="shared" si="17"/>
        <v>0</v>
      </c>
      <c r="E61" s="36">
        <f t="shared" si="17"/>
        <v>0</v>
      </c>
      <c r="F61" s="36">
        <f t="shared" si="17"/>
        <v>0</v>
      </c>
      <c r="G61" s="36">
        <f t="shared" si="17"/>
        <v>0</v>
      </c>
      <c r="H61" s="36">
        <f t="shared" si="17"/>
        <v>0</v>
      </c>
      <c r="I61" s="36">
        <f t="shared" si="17"/>
        <v>0</v>
      </c>
      <c r="J61" s="36">
        <f t="shared" si="17"/>
        <v>0</v>
      </c>
      <c r="K61" s="36">
        <f t="shared" si="17"/>
        <v>0</v>
      </c>
      <c r="L61" s="36">
        <f t="shared" si="17"/>
        <v>0</v>
      </c>
      <c r="M61" s="36">
        <f t="shared" si="17"/>
        <v>0</v>
      </c>
      <c r="N61" s="36">
        <f t="shared" si="17"/>
        <v>0</v>
      </c>
      <c r="O61" s="36">
        <f t="shared" si="17"/>
        <v>0</v>
      </c>
      <c r="P61" s="36">
        <f t="shared" si="17"/>
        <v>0</v>
      </c>
      <c r="Q61" s="36">
        <f t="shared" si="17"/>
        <v>0</v>
      </c>
      <c r="R61" s="36">
        <f t="shared" si="17"/>
        <v>0</v>
      </c>
      <c r="S61" s="36">
        <f t="shared" si="17"/>
        <v>0</v>
      </c>
      <c r="T61" s="36">
        <f t="shared" si="17"/>
        <v>0</v>
      </c>
      <c r="U61" s="36">
        <f t="shared" si="17"/>
        <v>0</v>
      </c>
      <c r="V61" s="36">
        <f t="shared" si="17"/>
        <v>0</v>
      </c>
      <c r="W61" s="36">
        <f t="shared" si="17"/>
        <v>0</v>
      </c>
      <c r="X61" s="36">
        <f t="shared" si="17"/>
        <v>0</v>
      </c>
      <c r="Y61" s="36">
        <f t="shared" si="17"/>
        <v>0</v>
      </c>
      <c r="Z61" s="36">
        <f t="shared" si="17"/>
        <v>0</v>
      </c>
      <c r="AA61" s="36">
        <f t="shared" si="17"/>
        <v>0</v>
      </c>
      <c r="AB61" s="36">
        <f t="shared" si="17"/>
        <v>0</v>
      </c>
      <c r="AC61" s="36">
        <f t="shared" si="17"/>
        <v>0</v>
      </c>
      <c r="AD61" s="36">
        <f t="shared" si="17"/>
        <v>0</v>
      </c>
      <c r="AE61" s="36">
        <f t="shared" si="17"/>
        <v>0</v>
      </c>
      <c r="AF61" s="36">
        <f t="shared" si="17"/>
        <v>0</v>
      </c>
      <c r="AG61" s="36">
        <f t="shared" si="17"/>
        <v>0</v>
      </c>
      <c r="AH61" s="36">
        <f t="shared" si="17"/>
        <v>0</v>
      </c>
      <c r="AI61" s="36">
        <f t="shared" si="17"/>
        <v>0</v>
      </c>
      <c r="AJ61" s="36">
        <f t="shared" si="17"/>
        <v>0</v>
      </c>
      <c r="AK61" s="36">
        <f t="shared" si="17"/>
        <v>0</v>
      </c>
      <c r="AL61" s="36">
        <f t="shared" si="17"/>
        <v>0</v>
      </c>
      <c r="AM61" s="36">
        <f t="shared" si="17"/>
        <v>0</v>
      </c>
      <c r="AN61" s="36">
        <f t="shared" si="17"/>
        <v>0</v>
      </c>
      <c r="AO61" s="36">
        <f t="shared" si="17"/>
        <v>0</v>
      </c>
      <c r="AP61" s="36">
        <f t="shared" si="17"/>
        <v>0</v>
      </c>
      <c r="AQ61" s="36">
        <f t="shared" si="17"/>
        <v>0</v>
      </c>
      <c r="AR61" s="36">
        <f t="shared" si="17"/>
        <v>0</v>
      </c>
      <c r="AS61" s="36">
        <f t="shared" si="17"/>
        <v>0</v>
      </c>
      <c r="AT61" s="36">
        <f t="shared" si="17"/>
        <v>0</v>
      </c>
      <c r="AU61" s="36">
        <f t="shared" si="17"/>
        <v>0</v>
      </c>
      <c r="AV61" s="36">
        <f t="shared" si="17"/>
        <v>0</v>
      </c>
      <c r="AW61" s="36">
        <f t="shared" si="17"/>
        <v>0</v>
      </c>
      <c r="AX61" s="36">
        <f t="shared" si="17"/>
        <v>0</v>
      </c>
      <c r="AY61" s="36">
        <f t="shared" si="17"/>
        <v>0</v>
      </c>
      <c r="AZ61" s="36">
        <f t="shared" si="17"/>
        <v>0</v>
      </c>
      <c r="BA61" s="36">
        <f t="shared" si="17"/>
        <v>0</v>
      </c>
      <c r="BB61" s="36">
        <f t="shared" si="17"/>
        <v>0</v>
      </c>
      <c r="BC61" s="36">
        <f t="shared" si="17"/>
        <v>0</v>
      </c>
      <c r="BD61" s="36">
        <f t="shared" si="17"/>
        <v>0</v>
      </c>
      <c r="BE61" s="36">
        <f t="shared" si="17"/>
        <v>0</v>
      </c>
      <c r="BF61" s="36">
        <f t="shared" si="17"/>
        <v>0</v>
      </c>
      <c r="BG61" s="36">
        <f t="shared" si="17"/>
        <v>0</v>
      </c>
      <c r="BH61" s="36">
        <f t="shared" si="17"/>
        <v>0</v>
      </c>
      <c r="BI61" s="36">
        <f t="shared" si="17"/>
        <v>0</v>
      </c>
      <c r="BJ61" s="36">
        <f t="shared" si="17"/>
        <v>0</v>
      </c>
      <c r="BK61" s="39">
        <f>SUM(BK60)</f>
        <v>0</v>
      </c>
    </row>
    <row r="62" spans="1:67" x14ac:dyDescent="0.2">
      <c r="A62" s="17"/>
      <c r="B62" s="27" t="s">
        <v>84</v>
      </c>
      <c r="C62" s="38">
        <f>C61+C58</f>
        <v>0</v>
      </c>
      <c r="D62" s="38">
        <f t="shared" ref="D62:BJ62" si="18">D61+D58</f>
        <v>32.571666068766426</v>
      </c>
      <c r="E62" s="38">
        <f t="shared" si="18"/>
        <v>0</v>
      </c>
      <c r="F62" s="38">
        <f t="shared" si="18"/>
        <v>0</v>
      </c>
      <c r="G62" s="38">
        <f t="shared" si="18"/>
        <v>0</v>
      </c>
      <c r="H62" s="38">
        <f t="shared" si="18"/>
        <v>14.481719892596841</v>
      </c>
      <c r="I62" s="38">
        <f t="shared" si="18"/>
        <v>0.80148248240906628</v>
      </c>
      <c r="J62" s="38">
        <f t="shared" si="18"/>
        <v>0</v>
      </c>
      <c r="K62" s="38">
        <f t="shared" si="18"/>
        <v>0</v>
      </c>
      <c r="L62" s="38">
        <f t="shared" si="18"/>
        <v>8.7049468987242697</v>
      </c>
      <c r="M62" s="38">
        <f t="shared" si="18"/>
        <v>0</v>
      </c>
      <c r="N62" s="38">
        <f t="shared" si="18"/>
        <v>0</v>
      </c>
      <c r="O62" s="38">
        <f t="shared" si="18"/>
        <v>0</v>
      </c>
      <c r="P62" s="38">
        <f t="shared" si="18"/>
        <v>0</v>
      </c>
      <c r="Q62" s="38">
        <f t="shared" si="18"/>
        <v>0</v>
      </c>
      <c r="R62" s="38">
        <f t="shared" si="18"/>
        <v>5.8958000000000004</v>
      </c>
      <c r="S62" s="38">
        <f t="shared" si="18"/>
        <v>0.1103</v>
      </c>
      <c r="T62" s="38">
        <f t="shared" si="18"/>
        <v>0</v>
      </c>
      <c r="U62" s="38">
        <f t="shared" si="18"/>
        <v>0</v>
      </c>
      <c r="V62" s="38">
        <f t="shared" si="18"/>
        <v>1.6543000000000001</v>
      </c>
      <c r="W62" s="38">
        <f t="shared" si="18"/>
        <v>0</v>
      </c>
      <c r="X62" s="38">
        <f t="shared" si="18"/>
        <v>0</v>
      </c>
      <c r="Y62" s="38">
        <f t="shared" si="18"/>
        <v>0</v>
      </c>
      <c r="Z62" s="38">
        <f t="shared" si="18"/>
        <v>0</v>
      </c>
      <c r="AA62" s="38">
        <f t="shared" si="18"/>
        <v>0</v>
      </c>
      <c r="AB62" s="38">
        <f t="shared" si="18"/>
        <v>0</v>
      </c>
      <c r="AC62" s="38">
        <f t="shared" si="18"/>
        <v>0</v>
      </c>
      <c r="AD62" s="38">
        <f t="shared" si="18"/>
        <v>0</v>
      </c>
      <c r="AE62" s="38">
        <f t="shared" si="18"/>
        <v>0</v>
      </c>
      <c r="AF62" s="38">
        <f t="shared" si="18"/>
        <v>0</v>
      </c>
      <c r="AG62" s="38">
        <f t="shared" si="18"/>
        <v>0</v>
      </c>
      <c r="AH62" s="38">
        <f t="shared" si="18"/>
        <v>0</v>
      </c>
      <c r="AI62" s="38">
        <f t="shared" si="18"/>
        <v>0</v>
      </c>
      <c r="AJ62" s="38">
        <f t="shared" si="18"/>
        <v>0</v>
      </c>
      <c r="AK62" s="38">
        <f t="shared" si="18"/>
        <v>0</v>
      </c>
      <c r="AL62" s="38">
        <f t="shared" si="18"/>
        <v>0</v>
      </c>
      <c r="AM62" s="38">
        <f t="shared" si="18"/>
        <v>0</v>
      </c>
      <c r="AN62" s="38">
        <f t="shared" si="18"/>
        <v>0</v>
      </c>
      <c r="AO62" s="38">
        <f t="shared" si="18"/>
        <v>0</v>
      </c>
      <c r="AP62" s="38">
        <f t="shared" si="18"/>
        <v>0</v>
      </c>
      <c r="AQ62" s="38">
        <f t="shared" si="18"/>
        <v>0</v>
      </c>
      <c r="AR62" s="38">
        <f t="shared" si="18"/>
        <v>0</v>
      </c>
      <c r="AS62" s="38">
        <f t="shared" si="18"/>
        <v>0</v>
      </c>
      <c r="AT62" s="38">
        <f t="shared" si="18"/>
        <v>0</v>
      </c>
      <c r="AU62" s="38">
        <f t="shared" si="18"/>
        <v>0</v>
      </c>
      <c r="AV62" s="38">
        <f t="shared" si="18"/>
        <v>0</v>
      </c>
      <c r="AW62" s="38">
        <f t="shared" si="18"/>
        <v>0</v>
      </c>
      <c r="AX62" s="38">
        <f t="shared" si="18"/>
        <v>0</v>
      </c>
      <c r="AY62" s="38">
        <f t="shared" si="18"/>
        <v>0</v>
      </c>
      <c r="AZ62" s="38">
        <f t="shared" si="18"/>
        <v>0</v>
      </c>
      <c r="BA62" s="38">
        <f t="shared" si="18"/>
        <v>0</v>
      </c>
      <c r="BB62" s="38">
        <f t="shared" si="18"/>
        <v>0</v>
      </c>
      <c r="BC62" s="38">
        <f t="shared" si="18"/>
        <v>0</v>
      </c>
      <c r="BD62" s="38">
        <f t="shared" si="18"/>
        <v>0</v>
      </c>
      <c r="BE62" s="38">
        <f t="shared" si="18"/>
        <v>0</v>
      </c>
      <c r="BF62" s="38">
        <f t="shared" si="18"/>
        <v>0</v>
      </c>
      <c r="BG62" s="38">
        <f t="shared" si="18"/>
        <v>0</v>
      </c>
      <c r="BH62" s="38">
        <f t="shared" si="18"/>
        <v>0</v>
      </c>
      <c r="BI62" s="38">
        <f t="shared" si="18"/>
        <v>0</v>
      </c>
      <c r="BJ62" s="38">
        <f t="shared" si="18"/>
        <v>0</v>
      </c>
      <c r="BK62" s="38">
        <f>BK61+BK58</f>
        <v>64.220215342496616</v>
      </c>
    </row>
    <row r="63" spans="1:67" ht="4.5" customHeight="1" x14ac:dyDescent="0.2">
      <c r="A63" s="17"/>
      <c r="B63" s="25"/>
      <c r="C63" s="62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3"/>
    </row>
    <row r="64" spans="1:67" x14ac:dyDescent="0.2">
      <c r="A64" s="17" t="s">
        <v>20</v>
      </c>
      <c r="B64" s="24" t="s">
        <v>21</v>
      </c>
      <c r="C64" s="62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3"/>
    </row>
    <row r="65" spans="1:65" x14ac:dyDescent="0.2">
      <c r="A65" s="17" t="s">
        <v>76</v>
      </c>
      <c r="B65" s="25" t="s">
        <v>22</v>
      </c>
      <c r="C65" s="62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3"/>
    </row>
    <row r="66" spans="1:65" x14ac:dyDescent="0.2">
      <c r="A66" s="17"/>
      <c r="B66" s="26" t="s">
        <v>36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9">
        <f>SUM(C66:BJ66)</f>
        <v>0</v>
      </c>
    </row>
    <row r="67" spans="1:65" x14ac:dyDescent="0.2">
      <c r="A67" s="17"/>
      <c r="B67" s="27" t="s">
        <v>83</v>
      </c>
      <c r="C67" s="36">
        <f t="shared" ref="C67:BJ67" si="19">SUM(C66)</f>
        <v>0</v>
      </c>
      <c r="D67" s="36">
        <f t="shared" si="19"/>
        <v>0</v>
      </c>
      <c r="E67" s="36">
        <f t="shared" si="19"/>
        <v>0</v>
      </c>
      <c r="F67" s="36">
        <f t="shared" si="19"/>
        <v>0</v>
      </c>
      <c r="G67" s="36">
        <f t="shared" si="19"/>
        <v>0</v>
      </c>
      <c r="H67" s="36">
        <f t="shared" si="19"/>
        <v>0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</v>
      </c>
      <c r="S67" s="36">
        <f t="shared" si="19"/>
        <v>0</v>
      </c>
      <c r="T67" s="36">
        <f t="shared" si="19"/>
        <v>0</v>
      </c>
      <c r="U67" s="36">
        <f t="shared" si="19"/>
        <v>0</v>
      </c>
      <c r="V67" s="36">
        <f t="shared" si="19"/>
        <v>0</v>
      </c>
      <c r="W67" s="36">
        <f t="shared" si="19"/>
        <v>0</v>
      </c>
      <c r="X67" s="36">
        <f t="shared" si="19"/>
        <v>0</v>
      </c>
      <c r="Y67" s="36">
        <f t="shared" si="19"/>
        <v>0</v>
      </c>
      <c r="Z67" s="36">
        <f t="shared" si="19"/>
        <v>0</v>
      </c>
      <c r="AA67" s="36">
        <f t="shared" si="19"/>
        <v>0</v>
      </c>
      <c r="AB67" s="36">
        <f t="shared" si="19"/>
        <v>0</v>
      </c>
      <c r="AC67" s="36">
        <f t="shared" si="19"/>
        <v>0</v>
      </c>
      <c r="AD67" s="36">
        <f t="shared" si="19"/>
        <v>0</v>
      </c>
      <c r="AE67" s="36">
        <f t="shared" si="19"/>
        <v>0</v>
      </c>
      <c r="AF67" s="36">
        <f t="shared" si="19"/>
        <v>0</v>
      </c>
      <c r="AG67" s="36">
        <f t="shared" si="19"/>
        <v>0</v>
      </c>
      <c r="AH67" s="36">
        <f t="shared" si="19"/>
        <v>0</v>
      </c>
      <c r="AI67" s="36">
        <f t="shared" si="19"/>
        <v>0</v>
      </c>
      <c r="AJ67" s="36">
        <f t="shared" si="19"/>
        <v>0</v>
      </c>
      <c r="AK67" s="36">
        <f t="shared" si="19"/>
        <v>0</v>
      </c>
      <c r="AL67" s="36">
        <f t="shared" si="19"/>
        <v>0</v>
      </c>
      <c r="AM67" s="36">
        <f t="shared" si="19"/>
        <v>0</v>
      </c>
      <c r="AN67" s="36">
        <f t="shared" si="19"/>
        <v>0</v>
      </c>
      <c r="AO67" s="36">
        <f t="shared" si="19"/>
        <v>0</v>
      </c>
      <c r="AP67" s="36">
        <f t="shared" si="19"/>
        <v>0</v>
      </c>
      <c r="AQ67" s="36">
        <f t="shared" si="19"/>
        <v>0</v>
      </c>
      <c r="AR67" s="36">
        <f t="shared" si="19"/>
        <v>0</v>
      </c>
      <c r="AS67" s="36">
        <f t="shared" si="19"/>
        <v>0</v>
      </c>
      <c r="AT67" s="36">
        <f t="shared" si="19"/>
        <v>0</v>
      </c>
      <c r="AU67" s="36">
        <f t="shared" si="19"/>
        <v>0</v>
      </c>
      <c r="AV67" s="36">
        <f t="shared" si="19"/>
        <v>0</v>
      </c>
      <c r="AW67" s="36">
        <f t="shared" si="19"/>
        <v>0</v>
      </c>
      <c r="AX67" s="36">
        <f t="shared" si="19"/>
        <v>0</v>
      </c>
      <c r="AY67" s="36">
        <f t="shared" si="19"/>
        <v>0</v>
      </c>
      <c r="AZ67" s="36">
        <f t="shared" si="19"/>
        <v>0</v>
      </c>
      <c r="BA67" s="36">
        <f t="shared" si="19"/>
        <v>0</v>
      </c>
      <c r="BB67" s="36">
        <f t="shared" si="19"/>
        <v>0</v>
      </c>
      <c r="BC67" s="36">
        <f t="shared" si="19"/>
        <v>0</v>
      </c>
      <c r="BD67" s="36">
        <f t="shared" si="19"/>
        <v>0</v>
      </c>
      <c r="BE67" s="36">
        <f t="shared" si="19"/>
        <v>0</v>
      </c>
      <c r="BF67" s="36">
        <f t="shared" si="19"/>
        <v>0</v>
      </c>
      <c r="BG67" s="36">
        <f t="shared" si="19"/>
        <v>0</v>
      </c>
      <c r="BH67" s="36">
        <f t="shared" si="19"/>
        <v>0</v>
      </c>
      <c r="BI67" s="36">
        <f t="shared" si="19"/>
        <v>0</v>
      </c>
      <c r="BJ67" s="36">
        <f t="shared" si="19"/>
        <v>0</v>
      </c>
      <c r="BK67" s="39">
        <f>SUM(BK66)</f>
        <v>0</v>
      </c>
    </row>
    <row r="68" spans="1:65" ht="4.5" customHeight="1" x14ac:dyDescent="0.2">
      <c r="A68" s="17"/>
      <c r="B68" s="29"/>
      <c r="C68" s="62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3"/>
    </row>
    <row r="69" spans="1:65" x14ac:dyDescent="0.2">
      <c r="A69" s="17"/>
      <c r="B69" s="30" t="s">
        <v>99</v>
      </c>
      <c r="C69" s="44">
        <f>C28+C47+C53+C62+C67</f>
        <v>0</v>
      </c>
      <c r="D69" s="44">
        <f t="shared" ref="D69:BJ69" si="20">D28+D47+D53+D62+D67</f>
        <v>169.97144470726502</v>
      </c>
      <c r="E69" s="44">
        <f t="shared" si="20"/>
        <v>77.304862229178497</v>
      </c>
      <c r="F69" s="44">
        <f t="shared" si="20"/>
        <v>0</v>
      </c>
      <c r="G69" s="44">
        <f t="shared" si="20"/>
        <v>0</v>
      </c>
      <c r="H69" s="44">
        <f t="shared" si="20"/>
        <v>65.495111089391173</v>
      </c>
      <c r="I69" s="44">
        <f t="shared" si="20"/>
        <v>2362.9989336568774</v>
      </c>
      <c r="J69" s="44">
        <f t="shared" si="20"/>
        <v>1625.4152273407121</v>
      </c>
      <c r="K69" s="44">
        <f t="shared" si="20"/>
        <v>0</v>
      </c>
      <c r="L69" s="44">
        <f t="shared" si="20"/>
        <v>123.93860575238234</v>
      </c>
      <c r="M69" s="44">
        <f t="shared" si="20"/>
        <v>0</v>
      </c>
      <c r="N69" s="44">
        <f t="shared" si="20"/>
        <v>0.98063965924999996</v>
      </c>
      <c r="O69" s="44">
        <f t="shared" si="20"/>
        <v>0</v>
      </c>
      <c r="P69" s="44">
        <f t="shared" si="20"/>
        <v>0</v>
      </c>
      <c r="Q69" s="44">
        <f t="shared" si="20"/>
        <v>0</v>
      </c>
      <c r="R69" s="44">
        <f t="shared" si="20"/>
        <v>36.500529988508205</v>
      </c>
      <c r="S69" s="44">
        <f t="shared" si="20"/>
        <v>403.47129150196264</v>
      </c>
      <c r="T69" s="44">
        <f t="shared" si="20"/>
        <v>332.03380574614147</v>
      </c>
      <c r="U69" s="44">
        <f t="shared" si="20"/>
        <v>0</v>
      </c>
      <c r="V69" s="44">
        <f t="shared" si="20"/>
        <v>12.2194752988134</v>
      </c>
      <c r="W69" s="44">
        <f t="shared" si="20"/>
        <v>7.3168667850000005E-4</v>
      </c>
      <c r="X69" s="44">
        <f t="shared" si="20"/>
        <v>0</v>
      </c>
      <c r="Y69" s="44">
        <f t="shared" si="20"/>
        <v>0</v>
      </c>
      <c r="Z69" s="44">
        <f t="shared" si="20"/>
        <v>0</v>
      </c>
      <c r="AA69" s="44">
        <f t="shared" si="20"/>
        <v>0</v>
      </c>
      <c r="AB69" s="44">
        <f t="shared" si="20"/>
        <v>561.63716011354904</v>
      </c>
      <c r="AC69" s="44">
        <f t="shared" si="20"/>
        <v>171.44526449408099</v>
      </c>
      <c r="AD69" s="44">
        <f t="shared" si="20"/>
        <v>30.116478809641801</v>
      </c>
      <c r="AE69" s="44">
        <f t="shared" si="20"/>
        <v>0</v>
      </c>
      <c r="AF69" s="44">
        <f t="shared" si="20"/>
        <v>577.80755795025391</v>
      </c>
      <c r="AG69" s="44">
        <f t="shared" si="20"/>
        <v>0</v>
      </c>
      <c r="AH69" s="44">
        <f t="shared" si="20"/>
        <v>0</v>
      </c>
      <c r="AI69" s="44">
        <f t="shared" si="20"/>
        <v>0</v>
      </c>
      <c r="AJ69" s="44">
        <f t="shared" si="20"/>
        <v>0</v>
      </c>
      <c r="AK69" s="44">
        <f t="shared" si="20"/>
        <v>0</v>
      </c>
      <c r="AL69" s="44">
        <f t="shared" si="20"/>
        <v>572.70733325239667</v>
      </c>
      <c r="AM69" s="44">
        <f t="shared" si="20"/>
        <v>92.253551612021027</v>
      </c>
      <c r="AN69" s="44">
        <f t="shared" si="20"/>
        <v>601.82721061256723</v>
      </c>
      <c r="AO69" s="44">
        <f t="shared" si="20"/>
        <v>0</v>
      </c>
      <c r="AP69" s="44">
        <f t="shared" si="20"/>
        <v>265.25117366104035</v>
      </c>
      <c r="AQ69" s="44">
        <f t="shared" si="20"/>
        <v>0</v>
      </c>
      <c r="AR69" s="44">
        <f t="shared" si="20"/>
        <v>0</v>
      </c>
      <c r="AS69" s="44">
        <f t="shared" si="20"/>
        <v>0</v>
      </c>
      <c r="AT69" s="44">
        <f t="shared" si="20"/>
        <v>0</v>
      </c>
      <c r="AU69" s="44">
        <f t="shared" si="20"/>
        <v>0</v>
      </c>
      <c r="AV69" s="44">
        <f t="shared" si="20"/>
        <v>625.23440199033394</v>
      </c>
      <c r="AW69" s="44">
        <f t="shared" si="20"/>
        <v>242.64160165298151</v>
      </c>
      <c r="AX69" s="44">
        <f t="shared" si="20"/>
        <v>18.9923118173209</v>
      </c>
      <c r="AY69" s="44">
        <f t="shared" si="20"/>
        <v>0</v>
      </c>
      <c r="AZ69" s="44">
        <f t="shared" si="20"/>
        <v>300.77762520878554</v>
      </c>
      <c r="BA69" s="44">
        <f t="shared" si="20"/>
        <v>0</v>
      </c>
      <c r="BB69" s="44">
        <f t="shared" si="20"/>
        <v>0</v>
      </c>
      <c r="BC69" s="44">
        <f t="shared" si="20"/>
        <v>0</v>
      </c>
      <c r="BD69" s="44">
        <f t="shared" si="20"/>
        <v>0</v>
      </c>
      <c r="BE69" s="44">
        <f t="shared" si="20"/>
        <v>0</v>
      </c>
      <c r="BF69" s="44">
        <f t="shared" si="20"/>
        <v>139.4156182783089</v>
      </c>
      <c r="BG69" s="44">
        <f t="shared" si="20"/>
        <v>22.061262564247397</v>
      </c>
      <c r="BH69" s="44">
        <f t="shared" si="20"/>
        <v>34.903992094535099</v>
      </c>
      <c r="BI69" s="44">
        <f t="shared" si="20"/>
        <v>0</v>
      </c>
      <c r="BJ69" s="44">
        <f t="shared" si="20"/>
        <v>36.469336150301245</v>
      </c>
      <c r="BK69" s="44">
        <f>BK28+BK47+BK53+BK62+BK67</f>
        <v>9503.8725389195261</v>
      </c>
      <c r="BM69" s="42"/>
    </row>
    <row r="70" spans="1:65" ht="4.5" customHeight="1" x14ac:dyDescent="0.2">
      <c r="A70" s="17"/>
      <c r="B70" s="30"/>
      <c r="C70" s="59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1"/>
    </row>
    <row r="71" spans="1:65" ht="14.25" customHeight="1" x14ac:dyDescent="0.3">
      <c r="A71" s="17" t="s">
        <v>5</v>
      </c>
      <c r="B71" s="31" t="s">
        <v>24</v>
      </c>
      <c r="C71" s="59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1"/>
    </row>
    <row r="72" spans="1:65" x14ac:dyDescent="0.2">
      <c r="A72" s="17"/>
      <c r="B72" s="34" t="s">
        <v>112</v>
      </c>
      <c r="C72" s="40">
        <v>0</v>
      </c>
      <c r="D72" s="40">
        <v>0.57677305346419994</v>
      </c>
      <c r="E72" s="40">
        <v>0</v>
      </c>
      <c r="F72" s="40">
        <v>0</v>
      </c>
      <c r="G72" s="40">
        <v>0</v>
      </c>
      <c r="H72" s="40">
        <v>0.35805638635179993</v>
      </c>
      <c r="I72" s="40">
        <v>2.9692724357099999E-2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0.17210423267509994</v>
      </c>
      <c r="S72" s="40">
        <v>0</v>
      </c>
      <c r="T72" s="40">
        <v>0</v>
      </c>
      <c r="U72" s="40">
        <v>0</v>
      </c>
      <c r="V72" s="40">
        <v>4.1668844641999997E-3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12.851409268606959</v>
      </c>
      <c r="AC72" s="40">
        <v>2.7800099321400002E-2</v>
      </c>
      <c r="AD72" s="40">
        <v>0</v>
      </c>
      <c r="AE72" s="40">
        <v>0</v>
      </c>
      <c r="AF72" s="40">
        <v>1.4177934312495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9.3240979463400819</v>
      </c>
      <c r="AM72" s="40">
        <v>9.1770291607099999E-2</v>
      </c>
      <c r="AN72" s="40">
        <v>0</v>
      </c>
      <c r="AO72" s="40">
        <v>0</v>
      </c>
      <c r="AP72" s="40">
        <v>0.30277345532139999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4.4392533241366996</v>
      </c>
      <c r="AW72" s="40">
        <v>4.27184548214E-2</v>
      </c>
      <c r="AX72" s="40">
        <v>0</v>
      </c>
      <c r="AY72" s="40">
        <v>0</v>
      </c>
      <c r="AZ72" s="40">
        <v>0.8467430940709999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1.5021493732635025</v>
      </c>
      <c r="BG72" s="40">
        <v>0</v>
      </c>
      <c r="BH72" s="40">
        <v>0</v>
      </c>
      <c r="BI72" s="40">
        <v>0</v>
      </c>
      <c r="BJ72" s="40">
        <v>4.1637872571400003E-2</v>
      </c>
      <c r="BK72" s="39">
        <f>SUM(C72:BJ72)</f>
        <v>32.028939892622851</v>
      </c>
      <c r="BM72" s="42"/>
    </row>
    <row r="73" spans="1:65" ht="13.5" thickBot="1" x14ac:dyDescent="0.25">
      <c r="A73" s="32"/>
      <c r="B73" s="27" t="s">
        <v>83</v>
      </c>
      <c r="C73" s="36">
        <f t="shared" ref="C73:BJ73" si="21">SUM(C72)</f>
        <v>0</v>
      </c>
      <c r="D73" s="36">
        <f t="shared" si="21"/>
        <v>0.57677305346419994</v>
      </c>
      <c r="E73" s="36">
        <f t="shared" si="21"/>
        <v>0</v>
      </c>
      <c r="F73" s="36">
        <f t="shared" si="21"/>
        <v>0</v>
      </c>
      <c r="G73" s="36">
        <f t="shared" si="21"/>
        <v>0</v>
      </c>
      <c r="H73" s="36">
        <f t="shared" si="21"/>
        <v>0.35805638635179993</v>
      </c>
      <c r="I73" s="36">
        <f t="shared" si="21"/>
        <v>2.9692724357099999E-2</v>
      </c>
      <c r="J73" s="36">
        <f t="shared" si="21"/>
        <v>0</v>
      </c>
      <c r="K73" s="36">
        <f t="shared" si="21"/>
        <v>0</v>
      </c>
      <c r="L73" s="36">
        <f t="shared" si="21"/>
        <v>0</v>
      </c>
      <c r="M73" s="36">
        <f t="shared" si="21"/>
        <v>0</v>
      </c>
      <c r="N73" s="36">
        <f t="shared" si="21"/>
        <v>0</v>
      </c>
      <c r="O73" s="36">
        <f t="shared" si="21"/>
        <v>0</v>
      </c>
      <c r="P73" s="36">
        <f t="shared" si="21"/>
        <v>0</v>
      </c>
      <c r="Q73" s="36">
        <f t="shared" si="21"/>
        <v>0</v>
      </c>
      <c r="R73" s="36">
        <f t="shared" si="21"/>
        <v>0.17210423267509994</v>
      </c>
      <c r="S73" s="36">
        <f t="shared" si="21"/>
        <v>0</v>
      </c>
      <c r="T73" s="36">
        <f t="shared" si="21"/>
        <v>0</v>
      </c>
      <c r="U73" s="36">
        <f t="shared" si="21"/>
        <v>0</v>
      </c>
      <c r="V73" s="36">
        <f t="shared" si="21"/>
        <v>4.1668844641999997E-3</v>
      </c>
      <c r="W73" s="36">
        <f t="shared" si="21"/>
        <v>0</v>
      </c>
      <c r="X73" s="36">
        <f t="shared" si="21"/>
        <v>0</v>
      </c>
      <c r="Y73" s="36">
        <f t="shared" si="21"/>
        <v>0</v>
      </c>
      <c r="Z73" s="36">
        <f t="shared" si="21"/>
        <v>0</v>
      </c>
      <c r="AA73" s="36">
        <f t="shared" si="21"/>
        <v>0</v>
      </c>
      <c r="AB73" s="36">
        <f t="shared" si="21"/>
        <v>12.851409268606959</v>
      </c>
      <c r="AC73" s="36">
        <f t="shared" si="21"/>
        <v>2.7800099321400002E-2</v>
      </c>
      <c r="AD73" s="36">
        <f t="shared" si="21"/>
        <v>0</v>
      </c>
      <c r="AE73" s="36">
        <f t="shared" si="21"/>
        <v>0</v>
      </c>
      <c r="AF73" s="36">
        <f t="shared" si="21"/>
        <v>1.4177934312495</v>
      </c>
      <c r="AG73" s="36">
        <f t="shared" si="21"/>
        <v>0</v>
      </c>
      <c r="AH73" s="36">
        <f t="shared" si="21"/>
        <v>0</v>
      </c>
      <c r="AI73" s="36">
        <f t="shared" si="21"/>
        <v>0</v>
      </c>
      <c r="AJ73" s="36">
        <f t="shared" si="21"/>
        <v>0</v>
      </c>
      <c r="AK73" s="36">
        <f t="shared" si="21"/>
        <v>0</v>
      </c>
      <c r="AL73" s="36">
        <f t="shared" si="21"/>
        <v>9.3240979463400819</v>
      </c>
      <c r="AM73" s="36">
        <f t="shared" si="21"/>
        <v>9.1770291607099999E-2</v>
      </c>
      <c r="AN73" s="36">
        <f t="shared" si="21"/>
        <v>0</v>
      </c>
      <c r="AO73" s="36">
        <f t="shared" si="21"/>
        <v>0</v>
      </c>
      <c r="AP73" s="36">
        <f t="shared" si="21"/>
        <v>0.30277345532139999</v>
      </c>
      <c r="AQ73" s="36">
        <f t="shared" si="21"/>
        <v>0</v>
      </c>
      <c r="AR73" s="36">
        <f t="shared" si="21"/>
        <v>0</v>
      </c>
      <c r="AS73" s="36">
        <f t="shared" si="21"/>
        <v>0</v>
      </c>
      <c r="AT73" s="36">
        <f t="shared" si="21"/>
        <v>0</v>
      </c>
      <c r="AU73" s="36">
        <f t="shared" si="21"/>
        <v>0</v>
      </c>
      <c r="AV73" s="36">
        <f t="shared" si="21"/>
        <v>4.4392533241366996</v>
      </c>
      <c r="AW73" s="36">
        <f t="shared" si="21"/>
        <v>4.27184548214E-2</v>
      </c>
      <c r="AX73" s="36">
        <f t="shared" si="21"/>
        <v>0</v>
      </c>
      <c r="AY73" s="36">
        <f t="shared" si="21"/>
        <v>0</v>
      </c>
      <c r="AZ73" s="36">
        <f t="shared" si="21"/>
        <v>0.8467430940709999</v>
      </c>
      <c r="BA73" s="36">
        <f t="shared" si="21"/>
        <v>0</v>
      </c>
      <c r="BB73" s="36">
        <f t="shared" si="21"/>
        <v>0</v>
      </c>
      <c r="BC73" s="36">
        <f t="shared" si="21"/>
        <v>0</v>
      </c>
      <c r="BD73" s="36">
        <f t="shared" si="21"/>
        <v>0</v>
      </c>
      <c r="BE73" s="36">
        <f t="shared" si="21"/>
        <v>0</v>
      </c>
      <c r="BF73" s="36">
        <f t="shared" si="21"/>
        <v>1.5021493732635025</v>
      </c>
      <c r="BG73" s="36">
        <f t="shared" si="21"/>
        <v>0</v>
      </c>
      <c r="BH73" s="36">
        <f t="shared" si="21"/>
        <v>0</v>
      </c>
      <c r="BI73" s="36">
        <f t="shared" si="21"/>
        <v>0</v>
      </c>
      <c r="BJ73" s="36">
        <f t="shared" si="21"/>
        <v>4.1637872571400003E-2</v>
      </c>
      <c r="BK73" s="39">
        <f>SUM(BK72)</f>
        <v>32.028939892622851</v>
      </c>
    </row>
    <row r="74" spans="1:65" ht="6" customHeight="1" x14ac:dyDescent="0.2">
      <c r="A74" s="5"/>
      <c r="B74" s="23"/>
    </row>
    <row r="75" spans="1:65" x14ac:dyDescent="0.2">
      <c r="A75" s="5"/>
      <c r="B75" s="5" t="s">
        <v>122</v>
      </c>
      <c r="L75" s="18" t="s">
        <v>37</v>
      </c>
    </row>
    <row r="76" spans="1:65" x14ac:dyDescent="0.2">
      <c r="A76" s="5"/>
      <c r="B76" s="5" t="s">
        <v>123</v>
      </c>
      <c r="L76" s="5" t="s">
        <v>29</v>
      </c>
    </row>
    <row r="77" spans="1:65" x14ac:dyDescent="0.2">
      <c r="L77" s="5" t="s">
        <v>30</v>
      </c>
    </row>
    <row r="78" spans="1:65" x14ac:dyDescent="0.2">
      <c r="B78" s="5" t="s">
        <v>32</v>
      </c>
      <c r="L78" s="5" t="s">
        <v>98</v>
      </c>
      <c r="BK78" s="49"/>
    </row>
    <row r="79" spans="1:65" x14ac:dyDescent="0.2">
      <c r="B79" s="5" t="s">
        <v>33</v>
      </c>
      <c r="L79" s="5" t="s">
        <v>100</v>
      </c>
      <c r="BK79" s="49"/>
    </row>
    <row r="80" spans="1:65" x14ac:dyDescent="0.2">
      <c r="B80" s="5"/>
      <c r="L80" s="5" t="s">
        <v>31</v>
      </c>
    </row>
    <row r="88" spans="2:2" x14ac:dyDescent="0.2">
      <c r="B88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topLeftCell="B1" workbookViewId="0">
      <selection activeCell="D20" sqref="D20"/>
    </sheetView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4" t="s">
        <v>129</v>
      </c>
      <c r="C2" s="65"/>
      <c r="D2" s="65"/>
      <c r="E2" s="65"/>
      <c r="F2" s="65"/>
      <c r="G2" s="65"/>
      <c r="H2" s="65"/>
      <c r="I2" s="65"/>
      <c r="J2" s="65"/>
      <c r="K2" s="65"/>
      <c r="L2" s="85"/>
    </row>
    <row r="3" spans="2:12" x14ac:dyDescent="0.2">
      <c r="B3" s="84" t="s">
        <v>113</v>
      </c>
      <c r="C3" s="65"/>
      <c r="D3" s="65"/>
      <c r="E3" s="65"/>
      <c r="F3" s="65"/>
      <c r="G3" s="65"/>
      <c r="H3" s="65"/>
      <c r="I3" s="65"/>
      <c r="J3" s="65"/>
      <c r="K3" s="65"/>
      <c r="L3" s="85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0.3084665557488</v>
      </c>
      <c r="G5" s="35">
        <v>0.10243448485690002</v>
      </c>
      <c r="H5" s="35">
        <v>0</v>
      </c>
      <c r="I5" s="35" t="s">
        <v>130</v>
      </c>
      <c r="J5" s="35">
        <v>0</v>
      </c>
      <c r="K5" s="35">
        <f>SUM(D5:J5)</f>
        <v>0.41090104060569999</v>
      </c>
      <c r="L5" s="35">
        <v>0</v>
      </c>
    </row>
    <row r="6" spans="2:12" x14ac:dyDescent="0.2">
      <c r="B6" s="19">
        <v>2</v>
      </c>
      <c r="C6" s="21" t="s">
        <v>40</v>
      </c>
      <c r="D6" s="40">
        <v>12.098548766712797</v>
      </c>
      <c r="E6" s="35">
        <v>1.0993735210334998</v>
      </c>
      <c r="F6" s="35">
        <v>30.875628878473972</v>
      </c>
      <c r="G6" s="35">
        <v>3.1493753891863121</v>
      </c>
      <c r="H6" s="35">
        <v>0</v>
      </c>
      <c r="I6" s="35">
        <v>0.3417</v>
      </c>
      <c r="J6" s="35">
        <v>0</v>
      </c>
      <c r="K6" s="35">
        <f t="shared" ref="K6:K41" si="0">SUM(D6:J6)</f>
        <v>47.564626555406583</v>
      </c>
      <c r="L6" s="35">
        <v>0.28004289106669994</v>
      </c>
    </row>
    <row r="7" spans="2:12" x14ac:dyDescent="0.2">
      <c r="B7" s="19">
        <v>3</v>
      </c>
      <c r="C7" s="20" t="s">
        <v>41</v>
      </c>
      <c r="D7" s="40">
        <v>0</v>
      </c>
      <c r="E7" s="35">
        <v>8.2346219642000004E-3</v>
      </c>
      <c r="F7" s="35">
        <v>0.66729604660427178</v>
      </c>
      <c r="G7" s="35">
        <v>9.2588838570999994E-3</v>
      </c>
      <c r="H7" s="35">
        <v>0</v>
      </c>
      <c r="I7" s="35">
        <v>4.1999999999999997E-3</v>
      </c>
      <c r="J7" s="35">
        <v>0</v>
      </c>
      <c r="K7" s="35">
        <f t="shared" si="0"/>
        <v>0.68898955242557181</v>
      </c>
      <c r="L7" s="35">
        <v>5.8041074464099993E-2</v>
      </c>
    </row>
    <row r="8" spans="2:12" x14ac:dyDescent="0.2">
      <c r="B8" s="19">
        <v>4</v>
      </c>
      <c r="C8" s="21" t="s">
        <v>42</v>
      </c>
      <c r="D8" s="40">
        <v>8.8204467574625998</v>
      </c>
      <c r="E8" s="35">
        <v>4.6563551076402998</v>
      </c>
      <c r="F8" s="35">
        <v>14.03652836146505</v>
      </c>
      <c r="G8" s="35">
        <v>3.7470968869576966</v>
      </c>
      <c r="H8" s="35">
        <v>0</v>
      </c>
      <c r="I8" s="35">
        <v>0.1784</v>
      </c>
      <c r="J8" s="35">
        <v>0</v>
      </c>
      <c r="K8" s="35">
        <f t="shared" si="0"/>
        <v>31.438827113525647</v>
      </c>
      <c r="L8" s="35">
        <v>0.41559860028059992</v>
      </c>
    </row>
    <row r="9" spans="2:12" x14ac:dyDescent="0.2">
      <c r="B9" s="19">
        <v>5</v>
      </c>
      <c r="C9" s="21" t="s">
        <v>43</v>
      </c>
      <c r="D9" s="40">
        <v>1.2319593228905994</v>
      </c>
      <c r="E9" s="35">
        <v>1.6639606733175998</v>
      </c>
      <c r="F9" s="35">
        <v>42.126914384750542</v>
      </c>
      <c r="G9" s="35">
        <v>9.8220815834853212</v>
      </c>
      <c r="H9" s="35">
        <v>0</v>
      </c>
      <c r="I9" s="35">
        <v>0.80969999999999998</v>
      </c>
      <c r="J9" s="35">
        <v>0</v>
      </c>
      <c r="K9" s="35">
        <f t="shared" si="0"/>
        <v>55.654615964444062</v>
      </c>
      <c r="L9" s="35">
        <v>0.65083841367059991</v>
      </c>
    </row>
    <row r="10" spans="2:12" x14ac:dyDescent="0.2">
      <c r="B10" s="19">
        <v>6</v>
      </c>
      <c r="C10" s="21" t="s">
        <v>44</v>
      </c>
      <c r="D10" s="40">
        <v>74.258051019106489</v>
      </c>
      <c r="E10" s="35">
        <v>1.6798268282130997</v>
      </c>
      <c r="F10" s="35">
        <v>15.143869039808287</v>
      </c>
      <c r="G10" s="35">
        <v>2.7066204724231016</v>
      </c>
      <c r="H10" s="35">
        <v>0</v>
      </c>
      <c r="I10" s="35">
        <v>0.14419999999999999</v>
      </c>
      <c r="J10" s="35">
        <v>0</v>
      </c>
      <c r="K10" s="35">
        <f t="shared" si="0"/>
        <v>93.932567359550973</v>
      </c>
      <c r="L10" s="35">
        <v>0.24802061610430004</v>
      </c>
    </row>
    <row r="11" spans="2:12" x14ac:dyDescent="0.2">
      <c r="B11" s="19">
        <v>7</v>
      </c>
      <c r="C11" s="21" t="s">
        <v>45</v>
      </c>
      <c r="D11" s="40">
        <v>19.939491442353905</v>
      </c>
      <c r="E11" s="35">
        <v>12.763963842489606</v>
      </c>
      <c r="F11" s="35">
        <v>36.650807157376349</v>
      </c>
      <c r="G11" s="35">
        <v>11.199653604137035</v>
      </c>
      <c r="H11" s="35">
        <v>0</v>
      </c>
      <c r="I11" s="35" t="s">
        <v>130</v>
      </c>
      <c r="J11" s="35">
        <v>0</v>
      </c>
      <c r="K11" s="35">
        <f t="shared" si="0"/>
        <v>80.553916046356903</v>
      </c>
      <c r="L11" s="35">
        <v>0.40456121999459954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 t="s">
        <v>130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 t="s">
        <v>130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0.78858656042839992</v>
      </c>
      <c r="E14" s="35">
        <v>0.30390418396390001</v>
      </c>
      <c r="F14" s="35">
        <v>8.5000902426381977</v>
      </c>
      <c r="G14" s="35">
        <v>1.6709425671022997</v>
      </c>
      <c r="H14" s="35">
        <v>0</v>
      </c>
      <c r="I14" s="35">
        <v>7.4099999999999999E-2</v>
      </c>
      <c r="J14" s="35">
        <v>0</v>
      </c>
      <c r="K14" s="35">
        <f t="shared" si="0"/>
        <v>11.337623554132797</v>
      </c>
      <c r="L14" s="35">
        <v>0.35569169889059993</v>
      </c>
    </row>
    <row r="15" spans="2:12" x14ac:dyDescent="0.2">
      <c r="B15" s="19">
        <v>11</v>
      </c>
      <c r="C15" s="21" t="s">
        <v>49</v>
      </c>
      <c r="D15" s="40">
        <v>145.60253134781257</v>
      </c>
      <c r="E15" s="35">
        <v>46.713788072055088</v>
      </c>
      <c r="F15" s="35">
        <v>120.43539684807074</v>
      </c>
      <c r="G15" s="35">
        <v>16.368493263085806</v>
      </c>
      <c r="H15" s="35">
        <v>0</v>
      </c>
      <c r="I15" s="35">
        <v>0.80390000000000006</v>
      </c>
      <c r="J15" s="35">
        <v>0</v>
      </c>
      <c r="K15" s="35">
        <f t="shared" si="0"/>
        <v>329.92410953102416</v>
      </c>
      <c r="L15" s="35">
        <v>1.8051560590912989</v>
      </c>
    </row>
    <row r="16" spans="2:12" x14ac:dyDescent="0.2">
      <c r="B16" s="19">
        <v>12</v>
      </c>
      <c r="C16" s="21" t="s">
        <v>50</v>
      </c>
      <c r="D16" s="40">
        <v>529.93878823258081</v>
      </c>
      <c r="E16" s="35">
        <v>6.1153475801389012</v>
      </c>
      <c r="F16" s="35">
        <v>58.504212543091711</v>
      </c>
      <c r="G16" s="35">
        <v>9.5757976627534038</v>
      </c>
      <c r="H16" s="35">
        <v>0</v>
      </c>
      <c r="I16" s="35">
        <v>0.64419999999999999</v>
      </c>
      <c r="J16" s="35">
        <v>0</v>
      </c>
      <c r="K16" s="35">
        <f t="shared" si="0"/>
        <v>604.77834601856478</v>
      </c>
      <c r="L16" s="35">
        <v>0.80362586149419979</v>
      </c>
    </row>
    <row r="17" spans="2:12" x14ac:dyDescent="0.2">
      <c r="B17" s="19">
        <v>13</v>
      </c>
      <c r="C17" s="21" t="s">
        <v>51</v>
      </c>
      <c r="D17" s="40">
        <v>15.816489894892301</v>
      </c>
      <c r="E17" s="35">
        <v>0.84558257053469976</v>
      </c>
      <c r="F17" s="35">
        <v>15.530060913570219</v>
      </c>
      <c r="G17" s="35">
        <v>1.9452437493883006</v>
      </c>
      <c r="H17" s="35">
        <v>0</v>
      </c>
      <c r="I17" s="35">
        <v>4.2200000000000001E-2</v>
      </c>
      <c r="J17" s="35">
        <v>0</v>
      </c>
      <c r="K17" s="35">
        <f t="shared" si="0"/>
        <v>34.179577128385525</v>
      </c>
      <c r="L17" s="35">
        <v>0.29285866199660004</v>
      </c>
    </row>
    <row r="18" spans="2:12" x14ac:dyDescent="0.2">
      <c r="B18" s="19">
        <v>14</v>
      </c>
      <c r="C18" s="21" t="s">
        <v>52</v>
      </c>
      <c r="D18" s="40">
        <v>4.7528500000000004E-5</v>
      </c>
      <c r="E18" s="35">
        <v>0.2239300924638</v>
      </c>
      <c r="F18" s="35">
        <v>10.675649768697756</v>
      </c>
      <c r="G18" s="35">
        <v>1.5204570031743996</v>
      </c>
      <c r="H18" s="35">
        <v>0</v>
      </c>
      <c r="I18" s="35">
        <v>2.01E-2</v>
      </c>
      <c r="J18" s="35">
        <v>0</v>
      </c>
      <c r="K18" s="35">
        <f t="shared" si="0"/>
        <v>12.440184392835954</v>
      </c>
      <c r="L18" s="35">
        <v>5.4465486392100006E-2</v>
      </c>
    </row>
    <row r="19" spans="2:12" x14ac:dyDescent="0.2">
      <c r="B19" s="19">
        <v>15</v>
      </c>
      <c r="C19" s="21" t="s">
        <v>53</v>
      </c>
      <c r="D19" s="40">
        <v>3.940306307284501</v>
      </c>
      <c r="E19" s="35">
        <v>0.47642105174720006</v>
      </c>
      <c r="F19" s="35">
        <v>35.055279256534256</v>
      </c>
      <c r="G19" s="35">
        <v>4.7670404329751044</v>
      </c>
      <c r="H19" s="35">
        <v>0</v>
      </c>
      <c r="I19" s="35">
        <v>1.5299999999999999E-2</v>
      </c>
      <c r="J19" s="35">
        <v>0</v>
      </c>
      <c r="K19" s="35">
        <f t="shared" si="0"/>
        <v>44.254347048541071</v>
      </c>
      <c r="L19" s="35">
        <v>0.37509425717230005</v>
      </c>
    </row>
    <row r="20" spans="2:12" x14ac:dyDescent="0.2">
      <c r="B20" s="19">
        <v>16</v>
      </c>
      <c r="C20" s="21" t="s">
        <v>54</v>
      </c>
      <c r="D20" s="40">
        <v>494.43845352431032</v>
      </c>
      <c r="E20" s="35">
        <v>56.016180550159277</v>
      </c>
      <c r="F20" s="35">
        <v>169.88745596916448</v>
      </c>
      <c r="G20" s="35">
        <v>28.938788480750329</v>
      </c>
      <c r="H20" s="35">
        <v>0</v>
      </c>
      <c r="I20" s="35">
        <v>2.2401</v>
      </c>
      <c r="J20" s="35">
        <v>0</v>
      </c>
      <c r="K20" s="35">
        <f t="shared" si="0"/>
        <v>751.5209785243843</v>
      </c>
      <c r="L20" s="35">
        <v>1.9300965257714995</v>
      </c>
    </row>
    <row r="21" spans="2:12" x14ac:dyDescent="0.2">
      <c r="B21" s="19">
        <v>17</v>
      </c>
      <c r="C21" s="21" t="s">
        <v>55</v>
      </c>
      <c r="D21" s="40">
        <v>747.203796464319</v>
      </c>
      <c r="E21" s="35">
        <v>3.8353021201049993</v>
      </c>
      <c r="F21" s="35">
        <v>45.084592914528649</v>
      </c>
      <c r="G21" s="35">
        <v>9.0118758327884123</v>
      </c>
      <c r="H21" s="35">
        <v>0</v>
      </c>
      <c r="I21" s="35">
        <v>0.4425</v>
      </c>
      <c r="J21" s="35">
        <v>0</v>
      </c>
      <c r="K21" s="35">
        <f t="shared" si="0"/>
        <v>805.57806733174107</v>
      </c>
      <c r="L21" s="35">
        <v>0.58580623377709906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7.1428571428571429E-4</v>
      </c>
      <c r="G22" s="35">
        <v>0</v>
      </c>
      <c r="H22" s="35">
        <v>0</v>
      </c>
      <c r="I22" s="35" t="s">
        <v>130</v>
      </c>
      <c r="J22" s="35">
        <v>0</v>
      </c>
      <c r="K22" s="35">
        <f t="shared" si="0"/>
        <v>7.1428571428571429E-4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57.806772679884567</v>
      </c>
      <c r="E23" s="35">
        <v>54.877869943050705</v>
      </c>
      <c r="F23" s="35">
        <v>100.05858765861828</v>
      </c>
      <c r="G23" s="35">
        <v>21.696319359929667</v>
      </c>
      <c r="H23" s="35">
        <v>0</v>
      </c>
      <c r="I23" s="35">
        <v>1.7869999999999999</v>
      </c>
      <c r="J23" s="35">
        <v>0</v>
      </c>
      <c r="K23" s="35">
        <f t="shared" si="0"/>
        <v>236.22654964148325</v>
      </c>
      <c r="L23" s="35">
        <v>0.85745979045059906</v>
      </c>
    </row>
    <row r="24" spans="2:12" x14ac:dyDescent="0.2">
      <c r="B24" s="19">
        <v>20</v>
      </c>
      <c r="C24" s="21" t="s">
        <v>58</v>
      </c>
      <c r="D24" s="40">
        <v>1720.801010285139</v>
      </c>
      <c r="E24" s="35">
        <v>284.90270182314532</v>
      </c>
      <c r="F24" s="35">
        <v>978.25477514377553</v>
      </c>
      <c r="G24" s="35">
        <v>101.38523672255477</v>
      </c>
      <c r="H24" s="35">
        <v>0</v>
      </c>
      <c r="I24" s="35">
        <v>43.424715342496611</v>
      </c>
      <c r="J24" s="35">
        <v>0</v>
      </c>
      <c r="K24" s="35">
        <f t="shared" si="0"/>
        <v>3128.7684393171116</v>
      </c>
      <c r="L24" s="35">
        <v>10.465335718955975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1.813927142E-4</v>
      </c>
      <c r="F25" s="35">
        <v>0.49583119335212883</v>
      </c>
      <c r="G25" s="35">
        <v>8.7760799856899996E-2</v>
      </c>
      <c r="H25" s="35">
        <v>0</v>
      </c>
      <c r="I25" s="35" t="s">
        <v>130</v>
      </c>
      <c r="J25" s="35">
        <v>0</v>
      </c>
      <c r="K25" s="35">
        <f t="shared" si="0"/>
        <v>0.5837733859232288</v>
      </c>
      <c r="L25" s="35">
        <v>1.9175000000000001E-7</v>
      </c>
    </row>
    <row r="26" spans="2:12" x14ac:dyDescent="0.2">
      <c r="B26" s="19">
        <v>22</v>
      </c>
      <c r="C26" s="21" t="s">
        <v>60</v>
      </c>
      <c r="D26" s="40">
        <v>3.3239681678400003E-2</v>
      </c>
      <c r="E26" s="35">
        <v>2.7549714821299996E-2</v>
      </c>
      <c r="F26" s="35">
        <v>1.0951569162753154</v>
      </c>
      <c r="G26" s="35">
        <v>9.4125560710999999E-3</v>
      </c>
      <c r="H26" s="35">
        <v>0</v>
      </c>
      <c r="I26" s="35">
        <v>0.25619999999999998</v>
      </c>
      <c r="J26" s="35">
        <v>0</v>
      </c>
      <c r="K26" s="35">
        <f t="shared" si="0"/>
        <v>1.4215588688461154</v>
      </c>
      <c r="L26" s="35">
        <v>3.7449606285300002E-2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1.2537642800000001E-5</v>
      </c>
      <c r="F27" s="35">
        <v>8.9342857139999995E-4</v>
      </c>
      <c r="G27" s="35">
        <v>0</v>
      </c>
      <c r="H27" s="35">
        <v>0</v>
      </c>
      <c r="I27" s="35" t="s">
        <v>130</v>
      </c>
      <c r="J27" s="35">
        <v>0</v>
      </c>
      <c r="K27" s="35">
        <f t="shared" si="0"/>
        <v>9.0596621419999999E-4</v>
      </c>
      <c r="L27" s="35">
        <v>2.7122031428E-3</v>
      </c>
    </row>
    <row r="28" spans="2:12" x14ac:dyDescent="0.2">
      <c r="B28" s="19">
        <v>24</v>
      </c>
      <c r="C28" s="20" t="s">
        <v>62</v>
      </c>
      <c r="D28" s="40">
        <v>5.4454658927999998E-3</v>
      </c>
      <c r="E28" s="35">
        <v>2.0835505357E-3</v>
      </c>
      <c r="F28" s="35">
        <v>3.7847644531671896</v>
      </c>
      <c r="G28" s="35">
        <v>0.30542814528539997</v>
      </c>
      <c r="H28" s="35">
        <v>0</v>
      </c>
      <c r="I28" s="35">
        <v>0.109</v>
      </c>
      <c r="J28" s="35">
        <v>0</v>
      </c>
      <c r="K28" s="35">
        <f t="shared" si="0"/>
        <v>4.2067216148810891</v>
      </c>
      <c r="L28" s="35">
        <v>1.5235712178500003E-2</v>
      </c>
    </row>
    <row r="29" spans="2:12" x14ac:dyDescent="0.2">
      <c r="B29" s="19">
        <v>25</v>
      </c>
      <c r="C29" s="21" t="s">
        <v>63</v>
      </c>
      <c r="D29" s="40">
        <v>847.98542254491804</v>
      </c>
      <c r="E29" s="35">
        <v>16.131277027703302</v>
      </c>
      <c r="F29" s="35">
        <v>222.06639421388022</v>
      </c>
      <c r="G29" s="35">
        <v>21.732519759802777</v>
      </c>
      <c r="H29" s="35">
        <v>0</v>
      </c>
      <c r="I29" s="35">
        <v>2.3506999999999998</v>
      </c>
      <c r="J29" s="35">
        <v>0</v>
      </c>
      <c r="K29" s="35">
        <f t="shared" si="0"/>
        <v>1110.2663135463042</v>
      </c>
      <c r="L29" s="35">
        <v>1.5988968577021982</v>
      </c>
    </row>
    <row r="30" spans="2:12" x14ac:dyDescent="0.2">
      <c r="B30" s="19">
        <v>26</v>
      </c>
      <c r="C30" s="21" t="s">
        <v>64</v>
      </c>
      <c r="D30" s="40">
        <v>445.11441260934561</v>
      </c>
      <c r="E30" s="35">
        <v>3.0899856601341993</v>
      </c>
      <c r="F30" s="35">
        <v>38.985143952932283</v>
      </c>
      <c r="G30" s="35">
        <v>13.499315303455708</v>
      </c>
      <c r="H30" s="35">
        <v>0</v>
      </c>
      <c r="I30" s="35">
        <v>0.67269999999999996</v>
      </c>
      <c r="J30" s="35">
        <v>0</v>
      </c>
      <c r="K30" s="35">
        <f t="shared" si="0"/>
        <v>501.36155752586779</v>
      </c>
      <c r="L30" s="35">
        <v>0.57828054035160015</v>
      </c>
    </row>
    <row r="31" spans="2:12" x14ac:dyDescent="0.2">
      <c r="B31" s="19">
        <v>27</v>
      </c>
      <c r="C31" s="21" t="s">
        <v>15</v>
      </c>
      <c r="D31" s="40">
        <v>2.9451643285699998E-2</v>
      </c>
      <c r="E31" s="35">
        <v>9.6858790857100002E-2</v>
      </c>
      <c r="F31" s="35">
        <v>2.710838303956788</v>
      </c>
      <c r="G31" s="35">
        <v>0.24214444971349999</v>
      </c>
      <c r="H31" s="35">
        <v>0</v>
      </c>
      <c r="I31" s="35">
        <v>0.89339999999999997</v>
      </c>
      <c r="J31" s="35">
        <v>0</v>
      </c>
      <c r="K31" s="35">
        <f t="shared" si="0"/>
        <v>3.9726931878130882</v>
      </c>
      <c r="L31" s="35">
        <v>5.4093575071299999E-2</v>
      </c>
    </row>
    <row r="32" spans="2:12" x14ac:dyDescent="0.2">
      <c r="B32" s="19">
        <v>28</v>
      </c>
      <c r="C32" s="21" t="s">
        <v>65</v>
      </c>
      <c r="D32" s="40">
        <v>2.7153611249700001E-2</v>
      </c>
      <c r="E32" s="35">
        <v>1.7042612141999999E-3</v>
      </c>
      <c r="F32" s="35">
        <v>2.259301440419673</v>
      </c>
      <c r="G32" s="35">
        <v>0.11545693135589997</v>
      </c>
      <c r="H32" s="35">
        <v>0</v>
      </c>
      <c r="I32" s="35" t="s">
        <v>130</v>
      </c>
      <c r="J32" s="35">
        <v>0</v>
      </c>
      <c r="K32" s="35">
        <f t="shared" si="0"/>
        <v>2.4036162442394731</v>
      </c>
      <c r="L32" s="35">
        <v>2.03096594284E-2</v>
      </c>
    </row>
    <row r="33" spans="2:12" x14ac:dyDescent="0.2">
      <c r="B33" s="19">
        <v>29</v>
      </c>
      <c r="C33" s="21" t="s">
        <v>66</v>
      </c>
      <c r="D33" s="40">
        <v>6.8470060003544004</v>
      </c>
      <c r="E33" s="35">
        <v>4.1977007349221021</v>
      </c>
      <c r="F33" s="35">
        <v>33.503329301801507</v>
      </c>
      <c r="G33" s="35">
        <v>5.3126327152596051</v>
      </c>
      <c r="H33" s="35">
        <v>0</v>
      </c>
      <c r="I33" s="35">
        <v>0.2087</v>
      </c>
      <c r="J33" s="35">
        <v>0</v>
      </c>
      <c r="K33" s="35">
        <f t="shared" si="0"/>
        <v>50.06936875233761</v>
      </c>
      <c r="L33" s="35">
        <v>0.60032677174439975</v>
      </c>
    </row>
    <row r="34" spans="2:12" x14ac:dyDescent="0.2">
      <c r="B34" s="19">
        <v>30</v>
      </c>
      <c r="C34" s="21" t="s">
        <v>67</v>
      </c>
      <c r="D34" s="40">
        <v>11.507563635350804</v>
      </c>
      <c r="E34" s="35">
        <v>2.3447876549591005</v>
      </c>
      <c r="F34" s="35">
        <v>66.799857102413412</v>
      </c>
      <c r="G34" s="35">
        <v>8.1583804291235111</v>
      </c>
      <c r="H34" s="35">
        <v>0</v>
      </c>
      <c r="I34" s="35">
        <v>0.97920000000000007</v>
      </c>
      <c r="J34" s="35">
        <v>0</v>
      </c>
      <c r="K34" s="35">
        <f t="shared" si="0"/>
        <v>89.789788821846827</v>
      </c>
      <c r="L34" s="35">
        <v>1.1377150902039006</v>
      </c>
    </row>
    <row r="35" spans="2:12" x14ac:dyDescent="0.2">
      <c r="B35" s="19">
        <v>31</v>
      </c>
      <c r="C35" s="20" t="s">
        <v>68</v>
      </c>
      <c r="D35" s="40">
        <v>0.33479670860709998</v>
      </c>
      <c r="E35" s="35">
        <v>0.33681927914269999</v>
      </c>
      <c r="F35" s="35">
        <v>0.88786099249380024</v>
      </c>
      <c r="G35" s="35">
        <v>0.1874894073202</v>
      </c>
      <c r="H35" s="35">
        <v>0</v>
      </c>
      <c r="I35" s="35" t="s">
        <v>130</v>
      </c>
      <c r="J35" s="35">
        <v>0</v>
      </c>
      <c r="K35" s="35">
        <f t="shared" si="0"/>
        <v>1.7469663875638002</v>
      </c>
      <c r="L35" s="35">
        <v>5.4499754463599996E-2</v>
      </c>
    </row>
    <row r="36" spans="2:12" x14ac:dyDescent="0.2">
      <c r="B36" s="19">
        <v>32</v>
      </c>
      <c r="C36" s="21" t="s">
        <v>69</v>
      </c>
      <c r="D36" s="40">
        <v>106.58550854566977</v>
      </c>
      <c r="E36" s="35">
        <v>18.714126594953008</v>
      </c>
      <c r="F36" s="35">
        <v>95.151705857946453</v>
      </c>
      <c r="G36" s="35">
        <v>15.977888279551831</v>
      </c>
      <c r="H36" s="35">
        <v>0</v>
      </c>
      <c r="I36" s="35">
        <v>1.9665000000000001</v>
      </c>
      <c r="J36" s="35">
        <v>0</v>
      </c>
      <c r="K36" s="35">
        <f t="shared" si="0"/>
        <v>238.39572927812102</v>
      </c>
      <c r="L36" s="35">
        <v>1.8431221180085049</v>
      </c>
    </row>
    <row r="37" spans="2:12" x14ac:dyDescent="0.2">
      <c r="B37" s="19">
        <v>33</v>
      </c>
      <c r="C37" s="21" t="s">
        <v>114</v>
      </c>
      <c r="D37" s="40">
        <v>355.18301751337276</v>
      </c>
      <c r="E37" s="35">
        <v>10.019516379376604</v>
      </c>
      <c r="F37" s="35">
        <v>106.67789716983702</v>
      </c>
      <c r="G37" s="35">
        <v>13.102906327830439</v>
      </c>
      <c r="H37" s="35">
        <v>0</v>
      </c>
      <c r="I37" s="35">
        <v>0.71170000000000011</v>
      </c>
      <c r="J37" s="35">
        <v>0</v>
      </c>
      <c r="K37" s="35">
        <f t="shared" si="0"/>
        <v>485.69503739041687</v>
      </c>
      <c r="L37" s="35">
        <v>1.4157938868786</v>
      </c>
    </row>
    <row r="38" spans="2:12" x14ac:dyDescent="0.2">
      <c r="B38" s="19">
        <v>34</v>
      </c>
      <c r="C38" s="21" t="s">
        <v>70</v>
      </c>
      <c r="D38" s="40">
        <v>0.17612385724980001</v>
      </c>
      <c r="E38" s="35">
        <v>9.8709530428500003E-2</v>
      </c>
      <c r="F38" s="35">
        <v>4.1167348793714122</v>
      </c>
      <c r="G38" s="35">
        <v>2.1589105391743018</v>
      </c>
      <c r="H38" s="35">
        <v>0</v>
      </c>
      <c r="I38" s="35">
        <v>4.6899999999999997E-2</v>
      </c>
      <c r="J38" s="35">
        <v>0</v>
      </c>
      <c r="K38" s="35">
        <f t="shared" si="0"/>
        <v>6.5973788062240137</v>
      </c>
      <c r="L38" s="35">
        <v>1.29866455713E-2</v>
      </c>
    </row>
    <row r="39" spans="2:12" x14ac:dyDescent="0.2">
      <c r="B39" s="19">
        <v>35</v>
      </c>
      <c r="C39" s="21" t="s">
        <v>71</v>
      </c>
      <c r="D39" s="40">
        <v>140.79489711881351</v>
      </c>
      <c r="E39" s="35">
        <v>54.312431284510922</v>
      </c>
      <c r="F39" s="35">
        <v>218.85359637567123</v>
      </c>
      <c r="G39" s="35">
        <v>40.553450480055872</v>
      </c>
      <c r="H39" s="35">
        <v>0</v>
      </c>
      <c r="I39" s="35">
        <v>1.2757000000000001</v>
      </c>
      <c r="J39" s="35">
        <v>0</v>
      </c>
      <c r="K39" s="35">
        <f t="shared" si="0"/>
        <v>455.79007525905149</v>
      </c>
      <c r="L39" s="35">
        <v>1.661053673082296</v>
      </c>
    </row>
    <row r="40" spans="2:12" x14ac:dyDescent="0.2">
      <c r="B40" s="19">
        <v>36</v>
      </c>
      <c r="C40" s="21" t="s">
        <v>72</v>
      </c>
      <c r="D40" s="40">
        <v>14.146776546427803</v>
      </c>
      <c r="E40" s="35">
        <v>1.3208601882486002</v>
      </c>
      <c r="F40" s="35">
        <v>15.430083773426377</v>
      </c>
      <c r="G40" s="35">
        <v>1.550384518207</v>
      </c>
      <c r="H40" s="35">
        <v>0</v>
      </c>
      <c r="I40" s="35" t="s">
        <v>130</v>
      </c>
      <c r="J40" s="35">
        <v>0</v>
      </c>
      <c r="K40" s="35">
        <f t="shared" si="0"/>
        <v>32.448105026309776</v>
      </c>
      <c r="L40" s="35">
        <v>0.30930800063950004</v>
      </c>
    </row>
    <row r="41" spans="2:12" x14ac:dyDescent="0.2">
      <c r="B41" s="19">
        <v>37</v>
      </c>
      <c r="C41" s="21" t="s">
        <v>73</v>
      </c>
      <c r="D41" s="40">
        <v>50.658463877954674</v>
      </c>
      <c r="E41" s="35">
        <v>23.537120713159183</v>
      </c>
      <c r="F41" s="35">
        <v>143.72401251662313</v>
      </c>
      <c r="G41" s="35">
        <v>28.172771343607742</v>
      </c>
      <c r="H41" s="35">
        <v>0</v>
      </c>
      <c r="I41" s="35">
        <v>3.7772000000000001</v>
      </c>
      <c r="J41" s="35">
        <v>0</v>
      </c>
      <c r="K41" s="35">
        <f t="shared" si="0"/>
        <v>249.86956845134472</v>
      </c>
      <c r="L41" s="35">
        <v>3.1044624965475025</v>
      </c>
    </row>
    <row r="42" spans="2:12" s="56" customFormat="1" ht="15" x14ac:dyDescent="0.2">
      <c r="B42" s="22" t="s">
        <v>11</v>
      </c>
      <c r="C42" s="52"/>
      <c r="D42" s="53">
        <f t="shared" ref="D42:L42" si="1">SUM(D5:D41)</f>
        <v>5812.1145594938498</v>
      </c>
      <c r="E42" s="54">
        <f>SUM(E5:E41)</f>
        <v>610.4144678773456</v>
      </c>
      <c r="F42" s="54">
        <f t="shared" si="1"/>
        <v>2638.3397278407706</v>
      </c>
      <c r="G42" s="54">
        <f>SUM(G5:G41)</f>
        <v>378.78356836507777</v>
      </c>
      <c r="H42" s="55">
        <f t="shared" si="1"/>
        <v>0</v>
      </c>
      <c r="I42" s="55">
        <f t="shared" si="1"/>
        <v>64.220215342496616</v>
      </c>
      <c r="J42" s="55">
        <f t="shared" si="1"/>
        <v>0</v>
      </c>
      <c r="K42" s="55">
        <f t="shared" si="1"/>
        <v>9503.8725389195406</v>
      </c>
      <c r="L42" s="55">
        <f t="shared" si="1"/>
        <v>32.028939892622873</v>
      </c>
    </row>
    <row r="43" spans="2:12" x14ac:dyDescent="0.2">
      <c r="B43" t="s">
        <v>89</v>
      </c>
    </row>
    <row r="44" spans="2:12" x14ac:dyDescent="0.2">
      <c r="K44" s="50"/>
      <c r="L44" s="50"/>
    </row>
    <row r="45" spans="2:12" s="50" customFormat="1" x14ac:dyDescent="0.2"/>
    <row r="46" spans="2:12" s="50" customFormat="1" x14ac:dyDescent="0.2"/>
    <row r="47" spans="2:12" s="50" customFormat="1" x14ac:dyDescent="0.2"/>
    <row r="48" spans="2:12" x14ac:dyDescent="0.2">
      <c r="I48" s="50"/>
    </row>
    <row r="49" spans="9:9" x14ac:dyDescent="0.2">
      <c r="I49" s="5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2019-03-12T08:53:54Z</dcterms:modified>
</cp:coreProperties>
</file>